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https://cromwellproperty.sharepoint.com/sites/TEAM-SUS-AU-SUSTAINABILITY/Shared Documents/External shared folders/FY26 ESG Reporting/FY26 ESG Report/"/>
    </mc:Choice>
  </mc:AlternateContent>
  <xr:revisionPtr revIDLastSave="0" documentId="8_{64CE8C4A-CAEB-45CA-AE42-B0C52AF063C9}" xr6:coauthVersionLast="47" xr6:coauthVersionMax="47" xr10:uidLastSave="{00000000-0000-0000-0000-000000000000}"/>
  <bookViews>
    <workbookView xWindow="-110" yWindow="-110" windowWidth="19420" windowHeight="11500" firstSheet="1" activeTab="1" xr2:uid="{FC3EDF95-30E1-4CE9-96EC-86CB419AB64C}"/>
  </bookViews>
  <sheets>
    <sheet name="Contents" sheetId="86" r:id="rId1"/>
    <sheet name="Materiality" sheetId="113" r:id="rId2"/>
    <sheet name="Emissions inventory" sheetId="114" r:id="rId3"/>
    <sheet name="Building attributes" sheetId="110" r:id="rId4"/>
    <sheet name="Asset performance" sheetId="117" r:id="rId5"/>
    <sheet name="People" sheetId="122" r:id="rId6"/>
    <sheet name="Places &amp; Communities" sheetId="119" r:id="rId7"/>
    <sheet name="Governance" sheetId="101" r:id="rId8"/>
    <sheet name="GRI index" sheetId="120" r:id="rId9"/>
    <sheet name="SASB index" sheetId="121" r:id="rId10"/>
    <sheet name="Emissions summary" sheetId="97" state="hidden" r:id="rId11"/>
    <sheet name="Template " sheetId="49" state="hidden" r:id="rId12"/>
  </sheets>
  <definedNames>
    <definedName name="_Order1" hidden="1">255</definedName>
    <definedName name="anscount" hidden="1">1</definedName>
    <definedName name="Const_Building">#REF!</definedName>
    <definedName name="Const_Cost">#REF!</definedName>
    <definedName name="Const_Plant">#REF!</definedName>
    <definedName name="CONSTRUCTION">#REF!</definedName>
    <definedName name="Construction_Period">#REF!</definedName>
    <definedName name="CPATSForecastRange">#REF!</definedName>
    <definedName name="CPATsFY1Range">#REF!</definedName>
    <definedName name="CPATsFY2Range">#REF!</definedName>
    <definedName name="CPATsFY3Range">#REF!</definedName>
    <definedName name="CPATsFY4Range">#REF!</definedName>
    <definedName name="CPATsFY5Range">#REF!</definedName>
    <definedName name="CPATsFY6Range">#REF!</definedName>
    <definedName name="Cust_status" hidden="1">"Current"</definedName>
    <definedName name="Demolish_Doc._Period">#REF!</definedName>
    <definedName name="Demolition_Cost">#REF!</definedName>
    <definedName name="Distribution">#REF!</definedName>
    <definedName name="Escal_1st">#REF!</definedName>
    <definedName name="Escal_After">#REF!</definedName>
    <definedName name="FILE_No.">#REF!</definedName>
    <definedName name="ForecastCPATsFY0Range">#REF!</definedName>
    <definedName name="FundRange">#REF!</definedName>
    <definedName name="GST_Precent_Increase">#REF!</definedName>
    <definedName name="Issues">#REF!</definedName>
    <definedName name="JF_ABRange">#REF!</definedName>
    <definedName name="JF_ACRange">#REF!</definedName>
    <definedName name="JF_ADRange">#REF!</definedName>
    <definedName name="JF_AERange">#REF!</definedName>
    <definedName name="JF_AFRange">#REF!</definedName>
    <definedName name="JF_AGRange">#REF!</definedName>
    <definedName name="JF_AHRange">#REF!</definedName>
    <definedName name="JF_AIRange">#REF!</definedName>
    <definedName name="JF_AJRange">#REF!</definedName>
    <definedName name="JF_AKRange">#REF!</definedName>
    <definedName name="JF_ALRange">#REF!</definedName>
    <definedName name="JF_AMRange">#REF!</definedName>
    <definedName name="JF_ANRange">#REF!</definedName>
    <definedName name="JF_AORange">#REF!</definedName>
    <definedName name="JF_APRange">#REF!</definedName>
    <definedName name="JF_AQRange">#REF!</definedName>
    <definedName name="JF_ARRange">#REF!</definedName>
    <definedName name="JF_ASRange">#REF!</definedName>
    <definedName name="JF_ATRange">#REF!</definedName>
    <definedName name="JF_AURange">#REF!</definedName>
    <definedName name="JF_AVRange">#REF!</definedName>
    <definedName name="JF_AWRange">#REF!</definedName>
    <definedName name="JF_AXRange">#REF!</definedName>
    <definedName name="JF_AYRange">#REF!</definedName>
    <definedName name="JF_AZRange">#REF!</definedName>
    <definedName name="JF_BARange">#REF!</definedName>
    <definedName name="JF_BBRange">#REF!</definedName>
    <definedName name="JF_BCRange">#REF!</definedName>
    <definedName name="JF_BDRange">#REF!</definedName>
    <definedName name="JF_BERange">#REF!</definedName>
    <definedName name="JF_BFRange">#REF!</definedName>
    <definedName name="JF_BGRange">#REF!</definedName>
    <definedName name="JF_BHRange">#REF!</definedName>
    <definedName name="JF_BIRange">#REF!</definedName>
    <definedName name="JF_BJRange">#REF!</definedName>
    <definedName name="JF_BKRange">#REF!</definedName>
    <definedName name="JF_BLRange">#REF!</definedName>
    <definedName name="JF_BMRange">#REF!</definedName>
    <definedName name="JF_BNRange">#REF!</definedName>
    <definedName name="JF_BORange">#REF!</definedName>
    <definedName name="JF_BQRange">#REF!</definedName>
    <definedName name="JF_BSRange">#REF!</definedName>
    <definedName name="JF_BTRange">#REF!</definedName>
    <definedName name="JF_BURange">#REF!</definedName>
    <definedName name="JF_BVRange">#REF!</definedName>
    <definedName name="JF_BWRange">#REF!</definedName>
    <definedName name="JF_CCRange">#REF!</definedName>
    <definedName name="JF_OORange">#REF!</definedName>
    <definedName name="Name_Address">#REF!</definedName>
    <definedName name="NEW" hidden="1">{"Data Enhanced SCI",#N/A,FALSE,"Data";"Quote",#N/A,FALSE,"Quote"}</definedName>
    <definedName name="PM">#REF!</definedName>
    <definedName name="Prof_Fee">#REF!</definedName>
    <definedName name="Review_select">#REF!</definedName>
    <definedName name="RND">#REF!</definedName>
    <definedName name="Start_Claim">#REF!</definedName>
    <definedName name="Status">#REF!</definedName>
    <definedName name="Test" hidden="1">{"Data Enhanced SCI",#N/A,FALSE,"Data";"Quote",#N/A,FALSE,"Quote"}</definedName>
    <definedName name="wrn.Cashflow." hidden="1">{#N/A,#N/A,FALSE,"Webster Rd - Feasibility"}</definedName>
    <definedName name="wrn.Feasibility." hidden="1">{"Feasibility",#N/A,FALSE,"Webster Rd - Feasibility"}</definedName>
    <definedName name="wrn.GLA._.Summary_rates." hidden="1">{"GLA Summary",#N/A,FALSE,"GL Summary";"Dth &amp; TPD Rates",#N/A,FALSE,"GLA Rate Table"}</definedName>
    <definedName name="wrn.GLA_SCI._.Summary." hidden="1">{"SCI Summary",#N/A,FALSE,"SCI Summary";"GLA Summary",#N/A,FALSE,"GL Summary"}</definedName>
    <definedName name="wrn.GLA_SCI._.summary_rates." hidden="1">{"SCI Summary",#N/A,FALSE,"SCI Summary";"GLA Summary",#N/A,FALSE,"GL Summary";"sci rates",#N/A,FALSE,"SCI Rate Table";"Dth &amp; TPD Rates",#N/A,FALSE,"GLA Rate Table"}</definedName>
    <definedName name="wrn.Quote._.all." hidden="1">{"Data All",#N/A,FALSE,"Data";"Quote",#N/A,FALSE,"Quote"}</definedName>
    <definedName name="wrn.Quote._.EnhSCI." hidden="1">{"Data Enhanced SCI",#N/A,FALSE,"Data";"Quote",#N/A,FALSE,"Quote"}</definedName>
    <definedName name="wrn.Quote._.GLA." hidden="1">{"Data GLA",#N/A,FALSE,"Data";"Quote",#N/A,FALSE,"Quote"}</definedName>
    <definedName name="wrn.Quote._.GLA_SCI." hidden="1">{"Data GLA &amp; SCI",#N/A,FALSE,"Data";"Quote",#N/A,FALSE,"Quote"}</definedName>
    <definedName name="wrn.Quote._.SCI." hidden="1">{"Data SCI",#N/A,FALSE,"Data";"Quote",#N/A,FALSE,"Quote"}</definedName>
    <definedName name="wrn.SCI._.Summary_rates." hidden="1">{"SCI Summary",#N/A,FALSE,"SCI Summary";"sci rates",#N/A,FALSE,"SCI Rate Table"}</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ecs="http://schemas.microsoft.com/office/spreadsheetml/2023/externalCodeService" uri="{FA53438D-04C0-449E-B49E-183307DE486D}">
      <xlecs:externalCodeService autoShow="0"/>
    </ext>
  </extLst>
</workbook>
</file>

<file path=xl/calcChain.xml><?xml version="1.0" encoding="utf-8"?>
<calcChain xmlns="http://schemas.openxmlformats.org/spreadsheetml/2006/main">
  <c r="G71" i="114" l="1"/>
  <c r="G79" i="114"/>
  <c r="G17" i="114" l="1"/>
  <c r="G105" i="114" l="1"/>
  <c r="F130" i="114" l="1"/>
  <c r="G62" i="114"/>
  <c r="G16" i="114" s="1"/>
  <c r="F71" i="114"/>
  <c r="F62" i="114" s="1"/>
  <c r="F38" i="114" s="1"/>
  <c r="I19" i="114" l="1"/>
  <c r="H19" i="114"/>
  <c r="G18" i="114" l="1"/>
  <c r="G20" i="114" s="1"/>
  <c r="F88" i="114"/>
  <c r="F16" i="114"/>
  <c r="H27" i="114" l="1"/>
  <c r="I27" i="114"/>
  <c r="H28" i="114"/>
  <c r="I28" i="114"/>
  <c r="H29" i="114"/>
  <c r="I29" i="114"/>
  <c r="H30" i="114"/>
  <c r="I30" i="114"/>
  <c r="I17" i="114"/>
  <c r="H16" i="114"/>
  <c r="I16" i="114"/>
  <c r="G178" i="117" l="1"/>
  <c r="H178" i="117"/>
  <c r="E178" i="117"/>
  <c r="F178" i="117"/>
  <c r="L238" i="122" l="1"/>
  <c r="L239" i="122"/>
  <c r="L240" i="122"/>
  <c r="L241" i="122"/>
  <c r="L237" i="122"/>
  <c r="J52" i="122" l="1"/>
  <c r="H52" i="122"/>
  <c r="F52" i="122"/>
  <c r="F44" i="122"/>
  <c r="H44" i="122"/>
  <c r="J44" i="122"/>
  <c r="L41" i="122"/>
  <c r="L42" i="122"/>
  <c r="G33" i="114"/>
  <c r="G48" i="114" s="1"/>
  <c r="F33" i="114"/>
  <c r="E33" i="114"/>
  <c r="E45" i="114" s="1"/>
  <c r="F46" i="114" l="1"/>
  <c r="F45" i="114"/>
  <c r="I33" i="114"/>
  <c r="H33" i="114"/>
  <c r="L44" i="122"/>
  <c r="F47" i="114"/>
  <c r="E138" i="114"/>
  <c r="E89" i="114"/>
  <c r="E88" i="114" s="1"/>
  <c r="E97" i="114"/>
  <c r="E79" i="114"/>
  <c r="E71" i="114"/>
  <c r="E63" i="114"/>
  <c r="E130" i="114"/>
  <c r="E126" i="114"/>
  <c r="E118" i="114"/>
  <c r="E112" i="114"/>
  <c r="E109" i="114"/>
  <c r="F106" i="114"/>
  <c r="E106" i="114"/>
  <c r="F105" i="114" l="1"/>
  <c r="F40" i="114" s="1"/>
  <c r="H45" i="114"/>
  <c r="I45" i="114"/>
  <c r="H47" i="114"/>
  <c r="E105" i="114"/>
  <c r="E18" i="114" s="1"/>
  <c r="I18" i="114" s="1"/>
  <c r="E62" i="114"/>
  <c r="E46" i="114" s="1"/>
  <c r="F18" i="114" l="1"/>
  <c r="E47" i="114"/>
  <c r="I47" i="114" s="1"/>
  <c r="H46" i="114"/>
  <c r="E39" i="114"/>
  <c r="E38" i="114"/>
  <c r="E37" i="114"/>
  <c r="E40" i="114"/>
  <c r="E20" i="114"/>
  <c r="H18" i="114" l="1"/>
  <c r="F20" i="114"/>
  <c r="E48" i="114"/>
  <c r="I48" i="114" s="1"/>
  <c r="I46" i="114"/>
  <c r="I20" i="114"/>
  <c r="F48" i="114" l="1"/>
  <c r="H48" i="114" s="1"/>
  <c r="H20" i="114"/>
  <c r="H241" i="122"/>
  <c r="H240" i="122"/>
  <c r="H239" i="122"/>
  <c r="H238" i="122"/>
  <c r="K110" i="122"/>
  <c r="K112" i="122" s="1"/>
  <c r="K105" i="122"/>
  <c r="K88" i="122"/>
  <c r="K87" i="122"/>
  <c r="L50" i="122"/>
  <c r="L49" i="122"/>
  <c r="K90" i="122" l="1"/>
  <c r="L52" i="122"/>
  <c r="F39" i="114"/>
  <c r="F37" i="114"/>
  <c r="G37" i="114" l="1"/>
  <c r="I37" i="114" s="1"/>
  <c r="G38" i="114"/>
  <c r="I38" i="114" s="1"/>
  <c r="G39" i="114"/>
  <c r="I39" i="114" s="1"/>
  <c r="G40" i="114"/>
  <c r="I40" i="114" s="1"/>
  <c r="K41" i="119"/>
  <c r="J41" i="119"/>
  <c r="J42" i="119" s="1"/>
  <c r="I41" i="119"/>
  <c r="I42" i="119" s="1"/>
  <c r="H37" i="114" l="1"/>
  <c r="H39" i="114"/>
  <c r="H40" i="114"/>
  <c r="H38" i="114"/>
  <c r="E46" i="97"/>
  <c r="F46" i="97"/>
  <c r="G46" i="97"/>
  <c r="E45" i="97"/>
  <c r="F45" i="97"/>
  <c r="G45" i="97"/>
  <c r="E39" i="97"/>
  <c r="F39" i="97"/>
  <c r="G39" i="97"/>
  <c r="E40" i="97"/>
  <c r="F40" i="97"/>
  <c r="G40" i="97"/>
  <c r="E38" i="97"/>
  <c r="E41" i="97"/>
  <c r="F38" i="97"/>
  <c r="F41" i="97"/>
  <c r="G41" i="97"/>
  <c r="G38" i="97"/>
  <c r="G22" i="97"/>
  <c r="G23" i="97"/>
  <c r="G24" i="97"/>
  <c r="G25" i="97"/>
  <c r="G26" i="97"/>
  <c r="G27" i="97"/>
  <c r="G28" i="97"/>
  <c r="G29" i="97"/>
  <c r="G30" i="97"/>
  <c r="G31" i="97"/>
  <c r="G32" i="97"/>
  <c r="G33" i="97"/>
  <c r="G34" i="97"/>
  <c r="G35" i="97"/>
  <c r="G21" i="97"/>
  <c r="G19" i="97"/>
  <c r="G17" i="97"/>
  <c r="G16" i="97"/>
  <c r="G15" i="97"/>
</calcChain>
</file>

<file path=xl/sharedStrings.xml><?xml version="1.0" encoding="utf-8"?>
<sst xmlns="http://schemas.openxmlformats.org/spreadsheetml/2006/main" count="2330" uniqueCount="1118">
  <si>
    <t>2020 DATA PACK</t>
  </si>
  <si>
    <t>Materiality</t>
  </si>
  <si>
    <t>Environment: Emissions inventory</t>
  </si>
  <si>
    <t>Environment: Building attributes</t>
  </si>
  <si>
    <t>Environment: Asset performance</t>
  </si>
  <si>
    <t>People</t>
  </si>
  <si>
    <t>Places &amp; Communities</t>
  </si>
  <si>
    <t>Governance</t>
  </si>
  <si>
    <t>Global Reporting Initiative (GRI) index</t>
  </si>
  <si>
    <t>Sustainability Accounting Standards Board (SASB) index</t>
  </si>
  <si>
    <t>Material topics and definitions</t>
  </si>
  <si>
    <t>FY26 materiality matrix</t>
  </si>
  <si>
    <t>List of material topics</t>
  </si>
  <si>
    <t>Environment</t>
  </si>
  <si>
    <t>Decarbonisation</t>
  </si>
  <si>
    <t>Managing the risks and opportunities of emissions reductions and the pathway to Net Zero, while balancing business value with stakeholder expectations.​</t>
  </si>
  <si>
    <t>Energy management</t>
  </si>
  <si>
    <t>Optimising energy consumption through strategic monitoring, efficiency measures and renewable initiatives to enhance asset performance and tenant satisfaction.​</t>
  </si>
  <si>
    <t>Waste management and circular economy</t>
  </si>
  <si>
    <t>Minimising resource waste through property upgrades, recycling, and sustainable construction practices to enhance asset value and environmental performance.​</t>
  </si>
  <si>
    <t xml:space="preserve">Water management </t>
  </si>
  <si>
    <t>Focuses on sustainable water usage through monitoring and retrofitting, minimizing environmental impact while improving tenant relationships and operational efficiency.​</t>
  </si>
  <si>
    <t>Green buildings</t>
  </si>
  <si>
    <t> </t>
  </si>
  <si>
    <t>Optimising property performance through sustainable design, efficient operations and recognised certifications to enhance asset value and environmental outcomes.​</t>
  </si>
  <si>
    <t>Climate resilience</t>
  </si>
  <si>
    <t>Adapting business assets and operations to address both physical and transitional climate risks while maintaining long-term stakeholder value.​</t>
  </si>
  <si>
    <t>Land management and biodiversity</t>
  </si>
  <si>
    <t>Protecting natural resources and ecosystems while minimising property impacts to maintain environmental responsibility and operational legitimacy.​</t>
  </si>
  <si>
    <t>Diversity, equity and inclusion</t>
  </si>
  <si>
    <t>Fostering a diverse workforce and equitable culture to enhance innovation, problem-solving capabilities, talent retention and organisational performance.​</t>
  </si>
  <si>
    <t>Engaged and capable workforce</t>
  </si>
  <si>
    <t>Creating a high-performing culture that prioritises wellbeing and development to attract talent, strengthen resilience and enhance business value.​</t>
  </si>
  <si>
    <t>Health and saftey</t>
  </si>
  <si>
    <t>Maintaining comprehensive workplace safety standards and promoting employee welfare to ensure secure environments and enhance operational performance.​</t>
  </si>
  <si>
    <t>Places and Communities</t>
  </si>
  <si>
    <t>Investors and tenants</t>
  </si>
  <si>
    <t>Proactively engaging with tenants and investors to understand needs, enhance retention and safeguard privacy while delivering sustainable business value.​</t>
  </si>
  <si>
    <t>Community conscious</t>
  </si>
  <si>
    <t>Engaging and supporting local communities to maintain social licence, while ensuring positive impacts across operational activities.​</t>
  </si>
  <si>
    <t>Risk and corporate responsibility</t>
  </si>
  <si>
    <t>Implementing robust risk management and governance frameworks to strengthen business resilience, maintain stakeholder trust and enhance operational integrity.​</t>
  </si>
  <si>
    <t>Corporate leadership</t>
  </si>
  <si>
    <t>Embedding robust ESG frameworks and ethical practices across business operations to enhance transparency, maintain trust and strengthen long-term value.​</t>
  </si>
  <si>
    <t>Sustainable investment and portfolio growth</t>
  </si>
  <si>
    <t>Delivering sustainable returns through ESG integration, robust governance and strategic engagement to maintain long-term investor confidence.​</t>
  </si>
  <si>
    <t>Emissions inventory</t>
  </si>
  <si>
    <t>Scope 1, 2 and 3 emissions summary</t>
  </si>
  <si>
    <t>Details on how Cromwell calculates the emissions inventory can be found in the FY26 ESG Basis of Preparation and for details on the limited assurance engagement refer to the FY26 Limited Assurance Report, both documents are available on the Cromwell website.</t>
  </si>
  <si>
    <t>FY22 Baseline</t>
  </si>
  <si>
    <t>FY25</t>
  </si>
  <si>
    <t>FY26</t>
  </si>
  <si>
    <t>Change FY25 to FY26</t>
  </si>
  <si>
    <t>Change FY22 to FY26</t>
  </si>
  <si>
    <t>Summary</t>
  </si>
  <si>
    <r>
      <t>(tCO</t>
    </r>
    <r>
      <rPr>
        <b/>
        <vertAlign val="subscript"/>
        <sz val="8"/>
        <color theme="8" tint="-0.249977111117893"/>
        <rFont val="Arial"/>
        <family val="2"/>
      </rPr>
      <t>2</t>
    </r>
    <r>
      <rPr>
        <b/>
        <sz val="8"/>
        <color theme="8" tint="-0.249977111117893"/>
        <rFont val="Arial"/>
        <family val="2"/>
      </rPr>
      <t>e)</t>
    </r>
  </si>
  <si>
    <t>(%)</t>
  </si>
  <si>
    <t>Scope 1</t>
  </si>
  <si>
    <t>Scope 2 (market-based)*</t>
  </si>
  <si>
    <t>Scope 3</t>
  </si>
  <si>
    <t>Carbon offsets**</t>
  </si>
  <si>
    <t>Emissions total - Excluding carbon offsets</t>
  </si>
  <si>
    <t xml:space="preserve">*During FY26, Cromwell improved its alignment with the GHG Protocol. The revised approach has been retrospectively applied to FY25 results to improve comparability and ensure emissions reporting accurately reflects renewable energy consumption. </t>
  </si>
  <si>
    <r>
      <t>**Carbon offsets are purchased for corporate operations to maintain the Climate Active carbon neutral certification for Cromwell Operations Pty Ltd. At the time of publication the offsets are estimations until Q1 of following reporting year due to Climate Active processing times. FY25 offsets have been amended to 1,046 tCO</t>
    </r>
    <r>
      <rPr>
        <vertAlign val="subscript"/>
        <sz val="7"/>
        <color theme="2" tint="-0.499984740745262"/>
        <rFont val="Arial"/>
        <family val="2"/>
      </rPr>
      <t>2</t>
    </r>
    <r>
      <rPr>
        <sz val="7"/>
        <color theme="2" tint="-0.499984740745262"/>
        <rFont val="Arial"/>
        <family val="2"/>
      </rPr>
      <t>e, from the FY25 reported estimate of 1,207 tCO</t>
    </r>
    <r>
      <rPr>
        <vertAlign val="subscript"/>
        <sz val="7"/>
        <color theme="2" tint="-0.499984740745262"/>
        <rFont val="Arial"/>
        <family val="2"/>
      </rPr>
      <t>2</t>
    </r>
    <r>
      <rPr>
        <sz val="7"/>
        <color theme="2" tint="-0.499984740745262"/>
        <rFont val="Arial"/>
        <family val="2"/>
      </rPr>
      <t>e.</t>
    </r>
  </si>
  <si>
    <t>Total lettable area</t>
  </si>
  <si>
    <r>
      <t>(m</t>
    </r>
    <r>
      <rPr>
        <b/>
        <vertAlign val="superscript"/>
        <sz val="8"/>
        <color theme="8" tint="-0.249977111117893"/>
        <rFont val="Arial"/>
        <family val="2"/>
      </rPr>
      <t>2</t>
    </r>
    <r>
      <rPr>
        <b/>
        <sz val="8"/>
        <color theme="8" tint="-0.249977111117893"/>
        <rFont val="Arial"/>
        <family val="2"/>
      </rPr>
      <t>)</t>
    </r>
  </si>
  <si>
    <t>Corporate</t>
  </si>
  <si>
    <t>Cromwell Diversified Property Trust</t>
  </si>
  <si>
    <t>Cromwell Direct Property Fund</t>
  </si>
  <si>
    <t>Cromwell Riverpark Trust</t>
  </si>
  <si>
    <t>Cromwell Property Trust 12</t>
  </si>
  <si>
    <t>Cromwell Ipswich City Heart Trust</t>
  </si>
  <si>
    <t>not applicable</t>
  </si>
  <si>
    <t>Cromwell Industrial Partnership</t>
  </si>
  <si>
    <t>Total</t>
  </si>
  <si>
    <t>Absolute emissions</t>
  </si>
  <si>
    <t>Scope 1 and 2 (market-based)*</t>
  </si>
  <si>
    <t>Scope 1 and 2 (location-based)</t>
  </si>
  <si>
    <t>Scope 1, 2 (market-based), 3.5 and 3.13*</t>
  </si>
  <si>
    <t>Scope 1, 2 (market-based) and 3*</t>
  </si>
  <si>
    <t xml:space="preserve">Emissions intensity </t>
  </si>
  <si>
    <r>
      <t>(kgCO</t>
    </r>
    <r>
      <rPr>
        <b/>
        <vertAlign val="subscript"/>
        <sz val="8"/>
        <color theme="8" tint="-0.249977111117893"/>
        <rFont val="Arial"/>
        <family val="2"/>
      </rPr>
      <t>2</t>
    </r>
    <r>
      <rPr>
        <b/>
        <sz val="8"/>
        <color theme="8" tint="-0.249977111117893"/>
        <rFont val="Arial"/>
        <family val="2"/>
      </rPr>
      <t>e/m</t>
    </r>
    <r>
      <rPr>
        <b/>
        <vertAlign val="superscript"/>
        <sz val="8"/>
        <color theme="8" tint="-0.249977111117893"/>
        <rFont val="Arial"/>
        <family val="2"/>
      </rPr>
      <t>2</t>
    </r>
    <r>
      <rPr>
        <b/>
        <sz val="8"/>
        <color theme="8" tint="-0.249977111117893"/>
        <rFont val="Arial"/>
        <family val="2"/>
      </rPr>
      <t>)</t>
    </r>
  </si>
  <si>
    <t>Detailed Emissions Breakdown</t>
  </si>
  <si>
    <t>Source</t>
  </si>
  <si>
    <t>Refrigerants</t>
  </si>
  <si>
    <t>not available</t>
  </si>
  <si>
    <t>Natural gas</t>
  </si>
  <si>
    <t>Diesel</t>
  </si>
  <si>
    <t>Transport fuel</t>
  </si>
  <si>
    <t xml:space="preserve">Scope 2 </t>
  </si>
  <si>
    <t>Market-based - Purchased electricity</t>
  </si>
  <si>
    <t>Location-based - Purchased electricity</t>
  </si>
  <si>
    <t>Category 1 - Purchased goods and services</t>
  </si>
  <si>
    <t>Funds</t>
  </si>
  <si>
    <t>Category 2 - Capital goods</t>
  </si>
  <si>
    <t>Category 3 - Fuel &amp; energy related activities</t>
  </si>
  <si>
    <t>Market-based electricity</t>
  </si>
  <si>
    <t>Location-based electricity</t>
  </si>
  <si>
    <t>Category 4 - Upstream transportation and distribution</t>
  </si>
  <si>
    <t>Category 5 - Waste</t>
  </si>
  <si>
    <t>Operational</t>
  </si>
  <si>
    <t>Construction</t>
  </si>
  <si>
    <t>not tracked</t>
  </si>
  <si>
    <t>Category 6 - Business travel</t>
  </si>
  <si>
    <t xml:space="preserve">Category 7 - Employee commuting </t>
  </si>
  <si>
    <t xml:space="preserve">Category 8 - Upstream leased assets </t>
  </si>
  <si>
    <t>Category 9 - Downstream transportation and distribution</t>
  </si>
  <si>
    <t xml:space="preserve">Category 10 - Processing of sold products </t>
  </si>
  <si>
    <t>Category 11 - Use of sold products</t>
  </si>
  <si>
    <t>Services to external entities</t>
  </si>
  <si>
    <t>New developments sold</t>
  </si>
  <si>
    <t xml:space="preserve">Category 12 - End-of-life treatment of sold products </t>
  </si>
  <si>
    <t>Category 13 - Downstream leased assets</t>
  </si>
  <si>
    <t xml:space="preserve">Category 14 - Franchises </t>
  </si>
  <si>
    <t xml:space="preserve">Category 15 - Investment </t>
  </si>
  <si>
    <t>Oyster Property Group (50% equity share)*</t>
  </si>
  <si>
    <t xml:space="preserve">Phoenix Managed Portfolios </t>
  </si>
  <si>
    <t>**Phoenix Portfolios (45% equity share)</t>
  </si>
  <si>
    <t>Notes:</t>
  </si>
  <si>
    <t xml:space="preserve">100% of Cromwell's Australian corporate emissions are carbon neutral through continued certification with Climate Active. </t>
  </si>
  <si>
    <t>Where consumption data is not separately metered for base building, 50% of the whole building consumption is allocated to base building.</t>
  </si>
  <si>
    <t>*Cromwell has amended it's methodology of calculating its share of Oyster Property Group's emissions. From FY24, only 50% of Oyster Property Group's scope 1 and 2 emissions are included as recommended by the GHG protocol for category 15 investments.</t>
  </si>
  <si>
    <t xml:space="preserve">**To prevent double counting the emissions for Phoenix Portfolios at the 45% equity share will not be included separately from FY24 onwards, emissions are already accounted for in the Pheonix Managed Portfolios emissions estimate. </t>
  </si>
  <si>
    <t>Building attributes</t>
  </si>
  <si>
    <t>Decarbonisation, water management and waste management</t>
  </si>
  <si>
    <t>NABERS Summary</t>
  </si>
  <si>
    <t>NABERS SPI energy ratings</t>
  </si>
  <si>
    <t>NABERS SPI water ratings</t>
  </si>
  <si>
    <t>Fund</t>
  </si>
  <si>
    <t>FY22</t>
  </si>
  <si>
    <t>FY23</t>
  </si>
  <si>
    <t>FY24</t>
  </si>
  <si>
    <t>National Average*</t>
  </si>
  <si>
    <t>TBA</t>
  </si>
  <si>
    <t>*National data available at https://nabers.info/annual-report/2024-2025/</t>
  </si>
  <si>
    <t>Investment Portfolio</t>
  </si>
  <si>
    <t>NABERS</t>
  </si>
  <si>
    <t>Green Star - As Built</t>
  </si>
  <si>
    <t>Green Star - Performance</t>
  </si>
  <si>
    <t>Asset 
code</t>
  </si>
  <si>
    <t>Address</t>
  </si>
  <si>
    <t>State</t>
  </si>
  <si>
    <t>Asset
class</t>
  </si>
  <si>
    <t>Asset size (NLA)</t>
  </si>
  <si>
    <t>Operational control</t>
  </si>
  <si>
    <t>Energy rating type</t>
  </si>
  <si>
    <t>Energy 
rating</t>
  </si>
  <si>
    <t>Water 
rating</t>
  </si>
  <si>
    <t>Waste
rating</t>
  </si>
  <si>
    <t>Rating type</t>
  </si>
  <si>
    <t>Star rating</t>
  </si>
  <si>
    <t>NCB</t>
  </si>
  <si>
    <t>Barton1, Barton ACT</t>
  </si>
  <si>
    <t>ACT</t>
  </si>
  <si>
    <t>Office</t>
  </si>
  <si>
    <t>Under development</t>
  </si>
  <si>
    <t>Not applicable</t>
  </si>
  <si>
    <t>COL</t>
  </si>
  <si>
    <t>700 Collins Street, Docklands VIC</t>
  </si>
  <si>
    <t>VIC</t>
  </si>
  <si>
    <t>Yes</t>
  </si>
  <si>
    <t>Base building</t>
  </si>
  <si>
    <t>Performance v1.2</t>
  </si>
  <si>
    <t>4 Star</t>
  </si>
  <si>
    <t>CSM</t>
  </si>
  <si>
    <t>Qantas HQ, Sydney, NSW</t>
  </si>
  <si>
    <t>NSW</t>
  </si>
  <si>
    <t>No</t>
  </si>
  <si>
    <t>Whole building</t>
  </si>
  <si>
    <t>3 Star</t>
  </si>
  <si>
    <t>GSB</t>
  </si>
  <si>
    <t>400 George Street, Brisbane QLD</t>
  </si>
  <si>
    <t>QLD</t>
  </si>
  <si>
    <t>Office As Built v2</t>
  </si>
  <si>
    <t>5 Star</t>
  </si>
  <si>
    <t>KSS</t>
  </si>
  <si>
    <t>207 Kent Street, Sydney NSW</t>
  </si>
  <si>
    <t>RPS</t>
  </si>
  <si>
    <t>McKell Building, Sydney, NSW</t>
  </si>
  <si>
    <t>SWG</t>
  </si>
  <si>
    <t>Enid Lyons Building, 71 Athllon Drive, Greenway, ACT</t>
  </si>
  <si>
    <t>Office As Built v3</t>
  </si>
  <si>
    <t>VAC</t>
  </si>
  <si>
    <t>Tower 1, 475 Victoria Avenue, Chatswood NSW</t>
  </si>
  <si>
    <t>Tower 2, 475 Victoria Avenue, Chatswood NSW</t>
  </si>
  <si>
    <t>WSF</t>
  </si>
  <si>
    <t>HQ North Tower, Brisbane, QLD</t>
  </si>
  <si>
    <t>6 Star</t>
  </si>
  <si>
    <t>Fund and Asset Management</t>
  </si>
  <si>
    <t>Waste 
rating</t>
  </si>
  <si>
    <t>CRK</t>
  </si>
  <si>
    <t>100 Creek Street, Brisbane</t>
  </si>
  <si>
    <t>EFP</t>
  </si>
  <si>
    <t>11 Farrer Place, Queanbeyan</t>
  </si>
  <si>
    <t>Yes, Sold 26/06/2026</t>
  </si>
  <si>
    <t>FST</t>
  </si>
  <si>
    <t>420 Flinders Street, Townsville</t>
  </si>
  <si>
    <t>GFS</t>
  </si>
  <si>
    <t>Chesser House, Adelaide</t>
  </si>
  <si>
    <t>SA</t>
  </si>
  <si>
    <t>OSM</t>
  </si>
  <si>
    <t>Altitude Corporate Centre, Mascot</t>
  </si>
  <si>
    <t>QSB</t>
  </si>
  <si>
    <t>545 Queen Street, Brisbane</t>
  </si>
  <si>
    <t>Yes, Sold 19/12/2025</t>
  </si>
  <si>
    <t>RSD</t>
  </si>
  <si>
    <t xml:space="preserve">19 George Street, Dandenong </t>
  </si>
  <si>
    <t>BRN</t>
  </si>
  <si>
    <t>Energex House, Newstead</t>
  </si>
  <si>
    <t>CCE</t>
  </si>
  <si>
    <t>Coca Cola Europacific Partners State Distribution Centre</t>
  </si>
  <si>
    <t>Warehouse</t>
  </si>
  <si>
    <t>No, Managed 01/04/2026</t>
  </si>
  <si>
    <t>not rated</t>
  </si>
  <si>
    <t>CEP</t>
  </si>
  <si>
    <t>Cavan Connect Logistics Park</t>
  </si>
  <si>
    <t>FPA</t>
  </si>
  <si>
    <t>Fertiglobe Australia State Distribution Centre</t>
  </si>
  <si>
    <t>IPA</t>
  </si>
  <si>
    <t>Incitec Pivot State Distribution Centre</t>
  </si>
  <si>
    <t>KCL</t>
  </si>
  <si>
    <t>Kilsyth Connect Logistics Park</t>
  </si>
  <si>
    <t>Yes, Managed 01/04/2026</t>
  </si>
  <si>
    <t>MHB</t>
  </si>
  <si>
    <t>Mountain Highway Business Park, Bayswater, VIC</t>
  </si>
  <si>
    <t>Mixed</t>
  </si>
  <si>
    <t>NN</t>
  </si>
  <si>
    <t>Nexus North Industrial Estate, Salisbury South, SA</t>
  </si>
  <si>
    <t>SRM</t>
  </si>
  <si>
    <t>677 Springvale Road, Mulgrave, VIC</t>
  </si>
  <si>
    <t>TDM</t>
  </si>
  <si>
    <t>Raytheon Australia Centre for Joint Integration</t>
  </si>
  <si>
    <t>Asset performance</t>
  </si>
  <si>
    <t>Portfolio emissions summary</t>
  </si>
  <si>
    <t>Asset size (TLA)</t>
  </si>
  <si>
    <t>Scope 1 emissions</t>
  </si>
  <si>
    <t>Scope 2 emissions market-based*</t>
  </si>
  <si>
    <t>Scope 2 emissions location-based</t>
  </si>
  <si>
    <t>Scope 3 emissions, category 1 (water)</t>
  </si>
  <si>
    <t>Scope 3 emissions, category 5</t>
  </si>
  <si>
    <t>Scope 3 emissions, category 13</t>
  </si>
  <si>
    <t>Scope 3 emissions, category 8</t>
  </si>
  <si>
    <r>
      <t>(tCO</t>
    </r>
    <r>
      <rPr>
        <b/>
        <vertAlign val="subscript"/>
        <sz val="8"/>
        <color theme="8" tint="-0.249977111117893"/>
        <rFont val="Arial"/>
        <family val="2"/>
      </rPr>
      <t>2</t>
    </r>
    <r>
      <rPr>
        <b/>
        <sz val="8"/>
        <color theme="8" tint="-0.249977111117893"/>
        <rFont val="Arial"/>
        <family val="2"/>
      </rPr>
      <t>-e)</t>
    </r>
  </si>
  <si>
    <t>AU Investment Portfolio</t>
  </si>
  <si>
    <t>NA</t>
  </si>
  <si>
    <t>Corporate Operations</t>
  </si>
  <si>
    <t>Office tenancies (not included above)</t>
  </si>
  <si>
    <t>NA**</t>
  </si>
  <si>
    <t xml:space="preserve">*During FY26, Cromwell improved its alignment with the GHG Protocol. The revised approach ensure emissions reporting accurately reflects renewable energy consumption. </t>
  </si>
  <si>
    <t>**Corporate operations not included in total Lettable Area</t>
  </si>
  <si>
    <r>
      <t>Emissions intensity (kg CO2-e/m</t>
    </r>
    <r>
      <rPr>
        <b/>
        <vertAlign val="superscript"/>
        <sz val="8"/>
        <color rgb="FF002D44"/>
        <rFont val="Arial"/>
        <family val="2"/>
      </rPr>
      <t>2</t>
    </r>
    <r>
      <rPr>
        <b/>
        <sz val="8"/>
        <color rgb="FF002D44"/>
        <rFont val="Arial"/>
        <family val="2"/>
      </rPr>
      <t>)</t>
    </r>
  </si>
  <si>
    <t>Scope 1 and 2 (market-based)</t>
  </si>
  <si>
    <t xml:space="preserve">Asset </t>
  </si>
  <si>
    <t>FY25*</t>
  </si>
  <si>
    <t>700 Collins Street, Melbourne, VIC</t>
  </si>
  <si>
    <t>Qantas HQ, Sydney, NSW**</t>
  </si>
  <si>
    <t>400 George Street, Brisbane, QLD</t>
  </si>
  <si>
    <t>Symantec House, 207 Kent Street, Sydney NSW</t>
  </si>
  <si>
    <t>19 George Street, Dandenong</t>
  </si>
  <si>
    <t>Coca Cola Europacific Partners State Distribution Centre**</t>
  </si>
  <si>
    <t>Cavan Connect Logistics Park**</t>
  </si>
  <si>
    <t>Fertiglobe Australia State Distribution Centre**</t>
  </si>
  <si>
    <t>Incitec Pivot State Distribution Centre**</t>
  </si>
  <si>
    <t>Nexus North Industrial Estate, Salisbury South, SA**</t>
  </si>
  <si>
    <t>Raytheon Australia Centre for Joint Integration**</t>
  </si>
  <si>
    <t>All Assets</t>
  </si>
  <si>
    <t xml:space="preserve">**Not under Cromwell's operational control therefore all emissions are scope 3, included here for data completeness </t>
  </si>
  <si>
    <t>Scope 1, 2 (market-based) and 3 (category 5 and 13 only)</t>
  </si>
  <si>
    <t>Base building / operational energy (fuels)</t>
  </si>
  <si>
    <t>Base building / operational electricity*</t>
  </si>
  <si>
    <t>Base building / operational renewable electricity purchased**</t>
  </si>
  <si>
    <t>Onsite solar generated</t>
  </si>
  <si>
    <t>Onsite solar consumed****</t>
  </si>
  <si>
    <t>Onsite solar exported</t>
  </si>
  <si>
    <t>Tenant / third-party energy (fuels)</t>
  </si>
  <si>
    <t>Tenant / third-party electricity*</t>
  </si>
  <si>
    <t>Tenant / third-party renewable electricity purchased**</t>
  </si>
  <si>
    <t>Total energy consumption</t>
  </si>
  <si>
    <t>(kWh)</t>
  </si>
  <si>
    <t>NA***</t>
  </si>
  <si>
    <t xml:space="preserve">*Includes all electricity from the grid and excludes solar generated onsite. </t>
  </si>
  <si>
    <t>**Includes all electricity purchased under GreenPower arrangments, jurisdicational renewable energy schemes (applies to ACT), purchased large-scale generation certificates (LGCs) and the Renewable Energy Target contributions led by the Australian Government.</t>
  </si>
  <si>
    <t>***Corporate operations not included in total Lettable Area</t>
  </si>
  <si>
    <t>****Onsite solar consumed is the renewable electricity generated on site excluding electricity exported to the grid</t>
  </si>
  <si>
    <t xml:space="preserve">Total operational non-renewable electricity covered by LGC's (MWh) </t>
  </si>
  <si>
    <t>Entity</t>
  </si>
  <si>
    <r>
      <t>Operationally controlled building energy intensity (kWh/m</t>
    </r>
    <r>
      <rPr>
        <b/>
        <vertAlign val="superscript"/>
        <sz val="8"/>
        <color rgb="FF002D44"/>
        <rFont val="Arial"/>
        <family val="2"/>
      </rPr>
      <t>2</t>
    </r>
    <r>
      <rPr>
        <b/>
        <sz val="8"/>
        <color rgb="FF002D44"/>
        <rFont val="Arial"/>
        <family val="2"/>
      </rPr>
      <t>)*</t>
    </r>
  </si>
  <si>
    <t>Average</t>
  </si>
  <si>
    <t>*Including solar consumed, and lettable area for assets not under operational control</t>
  </si>
  <si>
    <r>
      <t>Whole building energy intensity (kWh/m</t>
    </r>
    <r>
      <rPr>
        <b/>
        <vertAlign val="superscript"/>
        <sz val="8"/>
        <color rgb="FF002D44"/>
        <rFont val="Arial"/>
        <family val="2"/>
      </rPr>
      <t>2</t>
    </r>
    <r>
      <rPr>
        <b/>
        <sz val="8"/>
        <color rgb="FF002D44"/>
        <rFont val="Arial"/>
        <family val="2"/>
      </rPr>
      <t>)*</t>
    </r>
  </si>
  <si>
    <t>*Including solar consumed</t>
  </si>
  <si>
    <t>Operationally controlled renewable electricity procurement %</t>
  </si>
  <si>
    <t>Includes all electricity purchased under GreenPower arrangments, jurisdicational renewable energy schemes (applies to ACT), purchased large-scale generation certificates (LGCs) and the Renewable Energy Target contributions led by the Australian Government. Excludes onsite solar generation.</t>
  </si>
  <si>
    <t>Solar PV capacity (kW)</t>
  </si>
  <si>
    <t>Water management</t>
  </si>
  <si>
    <t>Asset Size (TLA)</t>
  </si>
  <si>
    <t>Water Intensity*</t>
  </si>
  <si>
    <t>Total Water Consumption (incl. onsite water capture)</t>
  </si>
  <si>
    <t>Total Water Consumption (Inflows)*</t>
  </si>
  <si>
    <t>Onsite Water 
Capture (rainwater)</t>
  </si>
  <si>
    <r>
      <t>(kL/m</t>
    </r>
    <r>
      <rPr>
        <b/>
        <vertAlign val="superscript"/>
        <sz val="8"/>
        <color theme="8" tint="-0.249977111117893"/>
        <rFont val="Arial"/>
        <family val="2"/>
      </rPr>
      <t>2</t>
    </r>
    <r>
      <rPr>
        <b/>
        <sz val="8"/>
        <color theme="8" tint="-0.249977111117893"/>
        <rFont val="Arial"/>
        <family val="2"/>
      </rPr>
      <t>)</t>
    </r>
  </si>
  <si>
    <t>(kL)</t>
  </si>
  <si>
    <t>*Water intensity and water consumption does not include rainwater</t>
  </si>
  <si>
    <r>
      <t>Water intensity (kL/m</t>
    </r>
    <r>
      <rPr>
        <b/>
        <vertAlign val="superscript"/>
        <sz val="8"/>
        <color rgb="FF003C5A"/>
        <rFont val="Arial"/>
        <family val="2"/>
      </rPr>
      <t>2</t>
    </r>
    <r>
      <rPr>
        <b/>
        <sz val="8"/>
        <color rgb="FF003C5A"/>
        <rFont val="Arial"/>
        <family val="2"/>
      </rPr>
      <t>) by region*</t>
    </r>
  </si>
  <si>
    <t>Region</t>
  </si>
  <si>
    <t>FY22**</t>
  </si>
  <si>
    <t>Queensland</t>
  </si>
  <si>
    <t>New South Wales</t>
  </si>
  <si>
    <t>Victoria</t>
  </si>
  <si>
    <t>Australian Capital Territory</t>
  </si>
  <si>
    <t>South Australia</t>
  </si>
  <si>
    <t>Australia</t>
  </si>
  <si>
    <t>*Water intensity metric includes corporate water usage and does not include rainwater</t>
  </si>
  <si>
    <t>**COVID-19 related disruptions and asset sales resulted in lower water intensity for the year</t>
  </si>
  <si>
    <t>Total water consumption inflow (kL) by region</t>
  </si>
  <si>
    <t>Water risk classification by region</t>
  </si>
  <si>
    <t>Water Risk Rating</t>
  </si>
  <si>
    <t>High</t>
  </si>
  <si>
    <t>Low</t>
  </si>
  <si>
    <t>Low-Medium</t>
  </si>
  <si>
    <r>
      <t xml:space="preserve">World Resources Institute. (2021). </t>
    </r>
    <r>
      <rPr>
        <i/>
        <sz val="8"/>
        <color theme="4"/>
        <rFont val="Arial"/>
        <family val="2"/>
      </rPr>
      <t>Aqueduct Water Risk Atlas</t>
    </r>
    <r>
      <rPr>
        <sz val="8"/>
        <color theme="4"/>
        <rFont val="Arial"/>
        <family val="2"/>
      </rPr>
      <t>. World Resources Institute https://www.wri.org/data/aqueduct-water-risk-atlas</t>
    </r>
  </si>
  <si>
    <t xml:space="preserve">Operational and construction waste </t>
  </si>
  <si>
    <t>Waste to Landfill</t>
  </si>
  <si>
    <t>Waste Diversion Rate</t>
  </si>
  <si>
    <t>Total Waste Diverted</t>
  </si>
  <si>
    <t>Organic/Green Waste</t>
  </si>
  <si>
    <t>Mixed Recycling</t>
  </si>
  <si>
    <t>Paper and Cardboard</t>
  </si>
  <si>
    <t>Other*</t>
  </si>
  <si>
    <t>Hazardous Waste</t>
  </si>
  <si>
    <t>Total Waste Intensity</t>
  </si>
  <si>
    <t>(m2)</t>
  </si>
  <si>
    <t>(t)</t>
  </si>
  <si>
    <r>
      <t>(kg/m</t>
    </r>
    <r>
      <rPr>
        <b/>
        <vertAlign val="superscript"/>
        <sz val="8"/>
        <color rgb="FF0070C0"/>
        <rFont val="Arial"/>
        <family val="2"/>
      </rPr>
      <t>2</t>
    </r>
    <r>
      <rPr>
        <b/>
        <sz val="8"/>
        <color rgb="FF0070C0"/>
        <rFont val="Arial"/>
        <family val="2"/>
      </rPr>
      <t>)</t>
    </r>
  </si>
  <si>
    <t xml:space="preserve">not avaliable </t>
  </si>
  <si>
    <t>Office tenancies (not included above)**</t>
  </si>
  <si>
    <t>Total (all assets)</t>
  </si>
  <si>
    <t>*Other includes waste streams which are regional and building specific initiatives such as E-Waste, Simply Cups, Containers for Change or Soft Plastics.</t>
  </si>
  <si>
    <t>**Corporate operations not seperated by tenancy, data is based on whole building waste appriontioned based on the NLA occupied by CMW</t>
  </si>
  <si>
    <t>Operational waste summary</t>
  </si>
  <si>
    <t>Waste stream</t>
  </si>
  <si>
    <t>Total (t)</t>
  </si>
  <si>
    <t>% of Total waste</t>
  </si>
  <si>
    <t>Landfill</t>
  </si>
  <si>
    <t>Total waste diverted</t>
  </si>
  <si>
    <t>Mixed recycling</t>
  </si>
  <si>
    <t>Organics</t>
  </si>
  <si>
    <t>Plastics</t>
  </si>
  <si>
    <t>Other Recycling</t>
  </si>
  <si>
    <t>Operational waste diversion rate (%)</t>
  </si>
  <si>
    <t>Construction waste diversion rate (%)</t>
  </si>
  <si>
    <t>Overall</t>
  </si>
  <si>
    <t xml:space="preserve">Construction waste summary - developments and tenant fitouts </t>
  </si>
  <si>
    <t>Material type</t>
  </si>
  <si>
    <t>Reuse (t)</t>
  </si>
  <si>
    <t>Recycle (t)</t>
  </si>
  <si>
    <t>Disposal (t)</t>
  </si>
  <si>
    <t>Excavation Material</t>
  </si>
  <si>
    <t>Aluminium</t>
  </si>
  <si>
    <t>Concrete</t>
  </si>
  <si>
    <t>Bricks/Pavers/Masonry</t>
  </si>
  <si>
    <t>Metal</t>
  </si>
  <si>
    <t>Containers</t>
  </si>
  <si>
    <t>Glass</t>
  </si>
  <si>
    <t>Insulation</t>
  </si>
  <si>
    <t>Plasterboard</t>
  </si>
  <si>
    <t>Particleboard</t>
  </si>
  <si>
    <t>Mixed Waste</t>
  </si>
  <si>
    <t>Carpet tile</t>
  </si>
  <si>
    <t>Paper/Cardboard</t>
  </si>
  <si>
    <t>E-Waste</t>
  </si>
  <si>
    <t>Tiles</t>
  </si>
  <si>
    <t>Timber</t>
  </si>
  <si>
    <t>Pallets</t>
  </si>
  <si>
    <t>Furniture</t>
  </si>
  <si>
    <t>Packaging</t>
  </si>
  <si>
    <t>Residual Waste</t>
  </si>
  <si>
    <t>MDF Board</t>
  </si>
  <si>
    <t>Ceiling Tiles</t>
  </si>
  <si>
    <t>Cable</t>
  </si>
  <si>
    <t>Plastic</t>
  </si>
  <si>
    <t>Grand Total (t)</t>
  </si>
  <si>
    <t xml:space="preserve"> 95% Diverted from landfill</t>
  </si>
  <si>
    <t>Where weight data is not avaliable the it is conveted from volume (m3) to weight (t) using the Australian National Account Factors 2025</t>
  </si>
  <si>
    <t>Engaged, healthy and capable workforce</t>
  </si>
  <si>
    <t>Information on employees and other workers</t>
  </si>
  <si>
    <t>Headcount by year and gender*:</t>
  </si>
  <si>
    <t>Gender</t>
  </si>
  <si>
    <t>FY22*</t>
  </si>
  <si>
    <t>FY23*</t>
  </si>
  <si>
    <t>FY24*</t>
  </si>
  <si>
    <t>Female</t>
  </si>
  <si>
    <t>Male</t>
  </si>
  <si>
    <t>Other</t>
  </si>
  <si>
    <t>Total headcount</t>
  </si>
  <si>
    <t xml:space="preserve">*Excludes external contractors </t>
  </si>
  <si>
    <t>**Australia only</t>
  </si>
  <si>
    <t>Headcount by employment contract and gender*:</t>
  </si>
  <si>
    <t>Employment contract</t>
  </si>
  <si>
    <t>Permanent full-time</t>
  </si>
  <si>
    <t>Fixed term full-time</t>
  </si>
  <si>
    <t>Permanent part-time</t>
  </si>
  <si>
    <t>Fixed term part-time</t>
  </si>
  <si>
    <t>Casual</t>
  </si>
  <si>
    <t>Collective bargaining agreements</t>
  </si>
  <si>
    <t>Percentage of total employees covered by collective bargaining agreements.</t>
  </si>
  <si>
    <t>Collective Bargaining Agreement</t>
  </si>
  <si>
    <t>New employee hires and employee turnover</t>
  </si>
  <si>
    <r>
      <t xml:space="preserve">Total number of </t>
    </r>
    <r>
      <rPr>
        <b/>
        <u/>
        <sz val="8"/>
        <color rgb="FF003C5A"/>
        <rFont val="Arial"/>
        <family val="2"/>
      </rPr>
      <t>new employee hires</t>
    </r>
    <r>
      <rPr>
        <b/>
        <sz val="8"/>
        <color rgb="FF003C5A"/>
        <rFont val="Arial"/>
        <family val="2"/>
      </rPr>
      <t xml:space="preserve"> during the reporting period, by age group and gender</t>
    </r>
  </si>
  <si>
    <t>Age &lt;30</t>
  </si>
  <si>
    <t>Age 30-50</t>
  </si>
  <si>
    <t>Age &gt;50</t>
  </si>
  <si>
    <t>*Information reported using head counts</t>
  </si>
  <si>
    <r>
      <t xml:space="preserve">Total number of </t>
    </r>
    <r>
      <rPr>
        <b/>
        <u/>
        <sz val="8"/>
        <color rgb="FF003C5A"/>
        <rFont val="Arial"/>
        <family val="2"/>
      </rPr>
      <t>employee turnover</t>
    </r>
    <r>
      <rPr>
        <b/>
        <sz val="8"/>
        <color rgb="FF003C5A"/>
        <rFont val="Arial"/>
        <family val="2"/>
      </rPr>
      <t xml:space="preserve"> during the reporting period, by age group and gender.</t>
    </r>
  </si>
  <si>
    <t>Annual turnover covering all Cromwell employees:</t>
  </si>
  <si>
    <t>Metric</t>
  </si>
  <si>
    <t>Description</t>
  </si>
  <si>
    <t>Turnover</t>
  </si>
  <si>
    <t>Total employee departures in reporting period</t>
  </si>
  <si>
    <t xml:space="preserve">Voluntary Turnover 
</t>
  </si>
  <si>
    <t>When employees willingly choose to leave the organisation</t>
  </si>
  <si>
    <t xml:space="preserve">Regrettable Turnover 
</t>
  </si>
  <si>
    <t>When an employee's departure is ‘a loss to the organisation’</t>
  </si>
  <si>
    <t>Hiring and promotions</t>
  </si>
  <si>
    <t>Cost of hiring</t>
  </si>
  <si>
    <t>Cost of hiring per new hire</t>
  </si>
  <si>
    <t>Number of internal hires and promotions</t>
  </si>
  <si>
    <t>Minimum notice periods regarding operational changes</t>
  </si>
  <si>
    <t>Minimum number of weeks’ notice typically provided to employees and their representatives prior to the implementation of significant operational changes that could substantially affect them.</t>
  </si>
  <si>
    <t>Period</t>
  </si>
  <si>
    <t>4 weeks</t>
  </si>
  <si>
    <t>For organisations with collective bargaining agreements, report whether the notice period and provisions for consultation and negotiation are specified in collective agreements.</t>
  </si>
  <si>
    <t>Employee training and development</t>
  </si>
  <si>
    <t>Total hours of training that the organisation’s employees have undertaken during the reporting period:</t>
  </si>
  <si>
    <t>FY26*</t>
  </si>
  <si>
    <r>
      <t>*From FY26 the</t>
    </r>
    <r>
      <rPr>
        <sz val="6.5"/>
        <color theme="2" tint="-0.499984740745262"/>
        <rFont val="DINOT-Light"/>
        <family val="2"/>
      </rPr>
      <t xml:space="preserve"> Group has moved to a self declaration approach to training data management as training hours are not an accurate reflection of employee development, as the group adopts a 70:20:10 approach to development. This has led to a reduction in the declaration of free, non-CPD or compliance related training. </t>
    </r>
  </si>
  <si>
    <t>Average hours of training per headcount that the organisation’s employees have undertaken during the reporting period:</t>
  </si>
  <si>
    <t>Total hours of training that the organisation’s employees have undertaken during the reporting period by category:</t>
  </si>
  <si>
    <t>Category</t>
  </si>
  <si>
    <t>Compliance</t>
  </si>
  <si>
    <t>Cybersecurity</t>
  </si>
  <si>
    <t>Not reported</t>
  </si>
  <si>
    <t>General</t>
  </si>
  <si>
    <t>Training spend:</t>
  </si>
  <si>
    <t>Average headcount during the reporting year*</t>
  </si>
  <si>
    <t>Total spend on training</t>
  </si>
  <si>
    <t>Total spend on training per headcount</t>
  </si>
  <si>
    <t>*Average headcount = average between the headcount at the start of the reporting year vs the headcount at the end of the reporting year</t>
  </si>
  <si>
    <t>Performance and career development reviews</t>
  </si>
  <si>
    <t>Percentage of total employees who received a regular performance and career development review during the reporting period.</t>
  </si>
  <si>
    <t>Employee Category</t>
  </si>
  <si>
    <t>CEO/Head of Business</t>
  </si>
  <si>
    <t>Key Management Personnel</t>
  </si>
  <si>
    <t>Other Exec/General Mgmt</t>
  </si>
  <si>
    <t>Senior Managers</t>
  </si>
  <si>
    <t>Other Managers</t>
  </si>
  <si>
    <t>Sales</t>
  </si>
  <si>
    <t>Professionals</t>
  </si>
  <si>
    <t>Clerical &amp; Administrative</t>
  </si>
  <si>
    <t>* employees on probation, submitted terminations and employees on performance improvement plans are not eligible for regular performance reviews</t>
  </si>
  <si>
    <t>Absenteeism</t>
  </si>
  <si>
    <t>Absentee rate by year and gender</t>
  </si>
  <si>
    <t>Lost time injury frequency rate (LTIFR)</t>
  </si>
  <si>
    <t>Lost time injury frequency rate, or the number of lost-time injuries per million hours worked:</t>
  </si>
  <si>
    <t>Business Group</t>
  </si>
  <si>
    <t>Lost time injuries (total) </t>
  </si>
  <si>
    <t>Lost time injuries (employees) </t>
  </si>
  <si>
    <t>Lost time injuries (facilities management contractors) </t>
  </si>
  <si>
    <t>Lost day rate:</t>
  </si>
  <si>
    <t>0 days</t>
  </si>
  <si>
    <t>Employee wellbeing and engagement</t>
  </si>
  <si>
    <t>Employee engagement snapshot</t>
  </si>
  <si>
    <t>Survey as of 28 March 2026</t>
  </si>
  <si>
    <t>FY26**</t>
  </si>
  <si>
    <t>Engagement</t>
  </si>
  <si>
    <t xml:space="preserve">Happiness </t>
  </si>
  <si>
    <t>Job satisfaction</t>
  </si>
  <si>
    <t>Purpose</t>
  </si>
  <si>
    <t>Workload and Recovery</t>
  </si>
  <si>
    <t>Percentage of employees covered</t>
  </si>
  <si>
    <t>Survey response rate</t>
  </si>
  <si>
    <t xml:space="preserve">*In FY24, Cromwell changed the survey timing, during the interim a shorter version of the survey was conducted. </t>
  </si>
  <si>
    <t xml:space="preserve">**In FY26, Cromwell updated the survey categories, which do not align directly with the prior categories. </t>
  </si>
  <si>
    <t>Employee wellbeing survey</t>
  </si>
  <si>
    <t>FY25 Survey as of 28 March 2026</t>
  </si>
  <si>
    <t>I feel safe in my work environment</t>
  </si>
  <si>
    <t>-</t>
  </si>
  <si>
    <t xml:space="preserve">My physical workspace is enjoyable to work in </t>
  </si>
  <si>
    <t>The work environment is professional</t>
  </si>
  <si>
    <t>Culture is supportive of employees achieving a suitable work/life balance**</t>
  </si>
  <si>
    <t xml:space="preserve">*In FY24 Cromwell changed the survey timing, during the interim a shorter version of the survey was conducted which did not include wellbeing specific questions. </t>
  </si>
  <si>
    <t>**In FY26, the suitable work/life balance queries were removed as they were consistenly high scoring metrics that we feel it did not provide additional value to the survey.</t>
  </si>
  <si>
    <t>Diversity &amp; Inclusion</t>
  </si>
  <si>
    <t>Gender pay gap</t>
  </si>
  <si>
    <t>CEO-to-employee pay ratio (using median employee salary - quote median amount applied)</t>
  </si>
  <si>
    <t>Ratio</t>
  </si>
  <si>
    <t>8.46:1</t>
  </si>
  <si>
    <t>8.35:1</t>
  </si>
  <si>
    <t>8.43:1</t>
  </si>
  <si>
    <t>Median salary</t>
  </si>
  <si>
    <t>Gender pay gap by employee level excluding CEO</t>
  </si>
  <si>
    <t>Leadership level</t>
  </si>
  <si>
    <t>Executive</t>
  </si>
  <si>
    <t>Senior Leader</t>
  </si>
  <si>
    <t>Team Leader</t>
  </si>
  <si>
    <t>Emerging Leader</t>
  </si>
  <si>
    <t>Employee</t>
  </si>
  <si>
    <t>*no female executives 30 June for FY21</t>
  </si>
  <si>
    <t>Gender pay gap by employee level including CEO</t>
  </si>
  <si>
    <t>Employee remuneration</t>
  </si>
  <si>
    <t>Average employee salary by gender and employee level (temporary staff excluded).</t>
  </si>
  <si>
    <t xml:space="preserve">Ratio </t>
  </si>
  <si>
    <t>Workforce by leadership level</t>
  </si>
  <si>
    <t>Term</t>
  </si>
  <si>
    <t>Definition</t>
  </si>
  <si>
    <t xml:space="preserve"> 40:40:20 gender diversity</t>
  </si>
  <si>
    <t xml:space="preserve">The target ratio of minimum 40% men, 40% women, and 20% any gender across all  leadership levels including casual employees. </t>
  </si>
  <si>
    <t>Employee Level</t>
  </si>
  <si>
    <t>The Employee Level are responsible for managing themselves and their tasks with no direct reports.  Employees are generally equipped with technical and professional skills in their field.</t>
  </si>
  <si>
    <t>Emerging Leader Level</t>
  </si>
  <si>
    <t>The Emerging Leader incorporates managing others into their daily tasks by assigning and assisting others with work.</t>
  </si>
  <si>
    <t>Team Leader Level</t>
  </si>
  <si>
    <t>The Team Leader Level incorporates responsibility for managing processes and/or managing teams.</t>
  </si>
  <si>
    <t>Senior Leader Level</t>
  </si>
  <si>
    <t>The Senior Leader Level incorporates responsibility for managing function/s.  They think and act strategically to ensure the success of their function and its contribution to Cromwell's wider strategy.</t>
  </si>
  <si>
    <t>Executive Leader Level</t>
  </si>
  <si>
    <t>The Executive Leader is responsible for managing divisions.  Executive Leaders devise, evaluate and execute strategy, which appropriately focuses on capital allocation and deployment.</t>
  </si>
  <si>
    <t>Percent of workforce by gender and leadership level at 30 June.</t>
  </si>
  <si>
    <t>Board of Directors</t>
  </si>
  <si>
    <t>Count of leadership levels that achieved 40:40:20 gender diversity by month</t>
  </si>
  <si>
    <t>Month in FY26</t>
  </si>
  <si>
    <t>Leadership levels on target (out of 6)</t>
  </si>
  <si>
    <t>Off target level</t>
  </si>
  <si>
    <t>Executive, Senior Leader, Employee</t>
  </si>
  <si>
    <t>Executive, Senior Leader, Emerging Leader, Employee</t>
  </si>
  <si>
    <t>Executive, Emerging Leader, Employee</t>
  </si>
  <si>
    <t>Final for FY26</t>
  </si>
  <si>
    <t>Parental leave</t>
  </si>
  <si>
    <t>Total number of employees that were entitled to parental leave, by gender.</t>
  </si>
  <si>
    <t>All employees covered by Leave Entitlements Policy</t>
  </si>
  <si>
    <t>Total number of employees that took parental leave, by gender.</t>
  </si>
  <si>
    <t>Status</t>
  </si>
  <si>
    <t>Leave ended</t>
  </si>
  <si>
    <t>In progress</t>
  </si>
  <si>
    <t>Total number of employees that returned to work in the reporting period after parental leave ended, by gender.</t>
  </si>
  <si>
    <t>Total number of employees that returned to work after parental leave ended that were still employed 12 months after their return to work, by gender.</t>
  </si>
  <si>
    <t>Return to work and retention rates of employees that took parental leave, by gender.</t>
  </si>
  <si>
    <t>Retention rate</t>
  </si>
  <si>
    <t>Diversity of governance bodies and employees</t>
  </si>
  <si>
    <t>Percentage of employees per employee category in each of the following diversity categories:</t>
  </si>
  <si>
    <t>Board of Directors *</t>
  </si>
  <si>
    <t>CEO/Head of Business *</t>
  </si>
  <si>
    <t>CFO/Key Management Personnel</t>
  </si>
  <si>
    <t>Executive / General Management</t>
  </si>
  <si>
    <t xml:space="preserve">Other Managers </t>
  </si>
  <si>
    <t>All levels</t>
  </si>
  <si>
    <t xml:space="preserve">*There are duplicate members in these groups. The CEO is a member of the CMW Board. </t>
  </si>
  <si>
    <t>Ratio of basic salary and remuneration of women to men</t>
  </si>
  <si>
    <t>Ratio of the average basic salary and remuneration of women to men for each employee category, by significant locations of operation.</t>
  </si>
  <si>
    <t>Location</t>
  </si>
  <si>
    <t>Brisbane</t>
  </si>
  <si>
    <t>Sydney</t>
  </si>
  <si>
    <t>Adelaide</t>
  </si>
  <si>
    <t xml:space="preserve">*Other captures employees not based in one of the above office locations such as facility managers and Melbourne based employees. </t>
  </si>
  <si>
    <t>Incidents of discrimination and corrective actions taken</t>
  </si>
  <si>
    <t>Total number of incidents of discrimination by status during the reporting period.</t>
  </si>
  <si>
    <t>i. Incident reviewed by the organization;</t>
  </si>
  <si>
    <t>ii. Remediation plans being implemented;</t>
  </si>
  <si>
    <t>iii. Remediation plans that have been implemented, with results reviewed through routine internal management review processes;</t>
  </si>
  <si>
    <t>iv. Incident no longer subject to action.</t>
  </si>
  <si>
    <t xml:space="preserve">  </t>
  </si>
  <si>
    <t>Community contributions</t>
  </si>
  <si>
    <t>Tenant engagement</t>
  </si>
  <si>
    <t>Tenant satisfaction score for Australian portfolio</t>
  </si>
  <si>
    <t>Overall satisfaction %</t>
  </si>
  <si>
    <t>Peer average overall satisfaction %*</t>
  </si>
  <si>
    <t>Response rate %</t>
  </si>
  <si>
    <t xml:space="preserve">*The peer average is calculated by our survey partner </t>
  </si>
  <si>
    <t>Total value contributed to community (AUD - Australian Dollar):</t>
  </si>
  <si>
    <t>Marketing and advertising excluded</t>
  </si>
  <si>
    <t>Type of Contribution</t>
  </si>
  <si>
    <t xml:space="preserve">Total charitable cash contributions </t>
  </si>
  <si>
    <t>Employee volunteering hours during paid working hours (total hours)</t>
  </si>
  <si>
    <t>In-kind giving: product or services donations, projects/partnerships or similar</t>
  </si>
  <si>
    <t>$369.60</t>
  </si>
  <si>
    <t>Management overheads</t>
  </si>
  <si>
    <t>Association memberships</t>
  </si>
  <si>
    <t>Contribution to industry bodies, lobby groups and other professional memberships (AUD - Australia Dollar):</t>
  </si>
  <si>
    <t>In-kind political contributions</t>
  </si>
  <si>
    <t>Political campaigns, organisations or candidates (local, regional, or national)</t>
  </si>
  <si>
    <t>Lobbying, interest representation, or similar*</t>
  </si>
  <si>
    <t>Trade associations or tax-exempt groups (e.g. think tanks)**</t>
  </si>
  <si>
    <t>Other (e.g. spending related to ballot measures or referendums)</t>
  </si>
  <si>
    <t>Total contributions and other spending</t>
  </si>
  <si>
    <t>Percentage of total revenue</t>
  </si>
  <si>
    <t>*Property Council of Australia; events, excluding lobby group events; corporate memberships for other groups not involved in lobbying</t>
  </si>
  <si>
    <t>**Lobby groups - memberships and events</t>
  </si>
  <si>
    <t>Cromwell Property Group does not make any donations to political parties</t>
  </si>
  <si>
    <t>Listed below are our memberships on committees, roundtables and working groups of the Property Council of Australia (PCA) for the FY26 reporting year:</t>
  </si>
  <si>
    <t>National</t>
  </si>
  <si>
    <t>• National Corporate Affairs Roundtable</t>
  </si>
  <si>
    <t>• National ESG Reporting Frameworks Committee</t>
  </si>
  <si>
    <t>• National Chief Risk Officer Roundtable</t>
  </si>
  <si>
    <t>• National Social Sustainability Roundtable</t>
  </si>
  <si>
    <t>• National Sustainability Roundtable</t>
  </si>
  <si>
    <t>• ACT Social Sustainability Committee</t>
  </si>
  <si>
    <t>• NSW Capital Markets Committee</t>
  </si>
  <si>
    <t>• QLD Commercial Office Committee</t>
  </si>
  <si>
    <t>• QLD Diversity, Equity &amp; Inclusion Committee</t>
  </si>
  <si>
    <t>Capital Markets</t>
  </si>
  <si>
    <t>• CFO Roundtable</t>
  </si>
  <si>
    <t>• Corporate Governance and Regulation Committee</t>
  </si>
  <si>
    <t>• Fund Managers Roundtable</t>
  </si>
  <si>
    <t>• Income Tax Committee</t>
  </si>
  <si>
    <t>• Treasurers’ Roundtable</t>
  </si>
  <si>
    <t>Academy</t>
  </si>
  <si>
    <t>• Operations and Facilities Management Committee</t>
  </si>
  <si>
    <t>Target</t>
  </si>
  <si>
    <t>FY26 performance</t>
  </si>
  <si>
    <t xml:space="preserve">Maintain a clean compliance record </t>
  </si>
  <si>
    <t>Compliant. Resolved a legacy environmental compliance matter arising from Cromwell retaining responsibility for an EPBC approval following asset disposal.</t>
  </si>
  <si>
    <t>Comply with ASX Corporate Governance Council’s Principles and Recommendations (4th edition)</t>
  </si>
  <si>
    <t>Partially compliant. The Chair of the Cromwell Board is not independent as per Recommendation 2.5. As per the Board Charter, as the Chair is not independent, the Board elected an independent Non-executive Director as Deputy Chair.</t>
  </si>
  <si>
    <t>Full compliance with all relevant Modern Slavery legislation</t>
  </si>
  <si>
    <t>FY25 Modern Slavery Statement published in November 2025 and FY26 Modern Slavery Statement published in August 2026 in compliance with Modern Slavery Act 2018 (Cth).
Current and previous versions are avaliable at https://www.cromwellpropertygroup.com/esg/governance/</t>
  </si>
  <si>
    <t>Management system certifications</t>
  </si>
  <si>
    <t>ISO 27001:2022 Information Security Management Systems</t>
  </si>
  <si>
    <t>Current to 5 November 2028</t>
  </si>
  <si>
    <t>ISO 45001:2018 Occupational Health and Safety Management Systems</t>
  </si>
  <si>
    <t>Current to 3 November 2028</t>
  </si>
  <si>
    <t>ISO 14001:2015 Environmental Management Systems</t>
  </si>
  <si>
    <t>Governance and compliance training</t>
  </si>
  <si>
    <t>Directors</t>
  </si>
  <si>
    <t>AU employees</t>
  </si>
  <si>
    <t>Code of conduct</t>
  </si>
  <si>
    <t>Coverage</t>
  </si>
  <si>
    <t>Employees by main areas of operation</t>
  </si>
  <si>
    <t>Suppliers and contractors</t>
  </si>
  <si>
    <t>Controversies</t>
  </si>
  <si>
    <t>Anti-competitive practices</t>
  </si>
  <si>
    <t>Compliant, no fines or settlements for the year</t>
  </si>
  <si>
    <t>Corruption and bribery</t>
  </si>
  <si>
    <t>Compliant, no fines, cases, or settlements for the year</t>
  </si>
  <si>
    <t>Sustainability focussed benchmarks</t>
  </si>
  <si>
    <t>Rating frameworks</t>
  </si>
  <si>
    <t>S&amp;P Global Corporate Sustainability Assessment (CSA)*</t>
  </si>
  <si>
    <t>Dow Jones Best in Class Index</t>
  </si>
  <si>
    <t>Included</t>
  </si>
  <si>
    <t>Excluded**</t>
  </si>
  <si>
    <t>S&amp;P Global Sustainability Yearbook</t>
  </si>
  <si>
    <t>GRESB Public Disclosure Rating</t>
  </si>
  <si>
    <t>A</t>
  </si>
  <si>
    <t>TBA Q2 FY27</t>
  </si>
  <si>
    <t>GRESB Cromwell Diversified Property Trust (out of 100; 5 stars)</t>
  </si>
  <si>
    <t>78;3 stars</t>
  </si>
  <si>
    <t>90;5 stars</t>
  </si>
  <si>
    <t>GRESB Cromwell Direct Property Fund (out of 100; 5 stars)</t>
  </si>
  <si>
    <t>89;4 stars</t>
  </si>
  <si>
    <t>UN PRI Policy Governance and Strategy rating (out of 5 stars)</t>
  </si>
  <si>
    <t>4***</t>
  </si>
  <si>
    <t>UN PRI Direct – real estate rating (out of 5 stars)</t>
  </si>
  <si>
    <t>5***</t>
  </si>
  <si>
    <t>UN PRI Confidence building measures rating (out of 5 stars)</t>
  </si>
  <si>
    <t>MSCI ESG rating (as at 30 June)</t>
  </si>
  <si>
    <t>BBB</t>
  </si>
  <si>
    <t>AA</t>
  </si>
  <si>
    <t>*CSA 2025 Score as of 11 February 2026 (reported as FY26) - assessment is used to inform the Dow Jones Best in Class Australia Index and S&amp;P Sustainability Yearbook</t>
  </si>
  <si>
    <t>**Cromwell is ineligible for consideration in the 2026 Dow Jones Best-in-Class Index (formally Dow Jones Sustainability Index) as inclusion requires an ASX 200 listing. Cromwell is currently listed in the ASX 300.</t>
  </si>
  <si>
    <t xml:space="preserve">***First signatory reporting year was 2024. Public disclosure is not required in the first year. </t>
  </si>
  <si>
    <t>Risk and supply chain management</t>
  </si>
  <si>
    <t xml:space="preserve">Number of suppliers by tier </t>
  </si>
  <si>
    <t>Total number of tier 1 suppliers</t>
  </si>
  <si>
    <t>Contractors</t>
  </si>
  <si>
    <t>Other suppliers</t>
  </si>
  <si>
    <t>Total number of material tier 1 suppliers</t>
  </si>
  <si>
    <t>Percentage of total spend on material tier 1 suppliers</t>
  </si>
  <si>
    <t>Total number of material non-tier 1 suppliers</t>
  </si>
  <si>
    <t>Total number of material suppliers (tier 1 and non-tier 1)</t>
  </si>
  <si>
    <t>Supplier risk and impact assessment</t>
  </si>
  <si>
    <t>*Total number of suppliers assessed</t>
  </si>
  <si>
    <t>Percentage of material suppliers assessed</t>
  </si>
  <si>
    <t>Number of suppliers assessed with substantial negative impacts</t>
  </si>
  <si>
    <t>Percentage of suppliers assessed with substantial negative impacts with corrective action plans</t>
  </si>
  <si>
    <t>Number of suppliers with substantial negative impacts that were terminated</t>
  </si>
  <si>
    <t>*All Contractors are assessed in our contractor management software (Cm3) and "other suppliers" are only assessed if material.</t>
  </si>
  <si>
    <t>GRI index</t>
  </si>
  <si>
    <t xml:space="preserve">Global Reporting Initiative </t>
  </si>
  <si>
    <t>Statement of use:</t>
  </si>
  <si>
    <t>Cromwell Property Group has reported in accordance with the GRI Standards for the period from 1 July 2025 to 30 June 2026.</t>
  </si>
  <si>
    <t>Indicator</t>
  </si>
  <si>
    <t>UN Sustainable Development Goal</t>
  </si>
  <si>
    <t>GRI Standards 2021: General Disclosures</t>
  </si>
  <si>
    <t>2-1</t>
  </si>
  <si>
    <t>Organisational details</t>
  </si>
  <si>
    <t>Website: About Cromwell Property Group</t>
  </si>
  <si>
    <t>2-2</t>
  </si>
  <si>
    <t>Entities included in the organization’s sustainability reporting</t>
  </si>
  <si>
    <t>FY26 ESG Basis of Preparation</t>
  </si>
  <si>
    <t>2-3</t>
  </si>
  <si>
    <t>Reporting period, frequency and contact point</t>
  </si>
  <si>
    <t>1 July 2025 to 30 June 2026, Annual reporting. 
Email contact: sustainability@cromwellpropertygroup.com.au</t>
  </si>
  <si>
    <t>2-4</t>
  </si>
  <si>
    <t>Restatements of information</t>
  </si>
  <si>
    <t>Indicated where applicable.</t>
  </si>
  <si>
    <t>2-5</t>
  </si>
  <si>
    <t>External assurance</t>
  </si>
  <si>
    <t>Financial performance, FY26 Annual Report, section Independent Auditor's Report (pp. 147-151)</t>
  </si>
  <si>
    <t>ESG performance, FY26 Independent Limited Assurance Report</t>
  </si>
  <si>
    <t>2-6</t>
  </si>
  <si>
    <t>Activities, value chain and other business relationships</t>
  </si>
  <si>
    <t>2-7</t>
  </si>
  <si>
    <t>Employees</t>
  </si>
  <si>
    <t>Refer to tab 'People', section Information on employees and other workers (cell C9)</t>
  </si>
  <si>
    <t>SDG 8: Decent work and economic growth; SDG 10: Reduced inequalities</t>
  </si>
  <si>
    <t>2-8</t>
  </si>
  <si>
    <t>Workers who are not employees</t>
  </si>
  <si>
    <t>FY26 Annual Report, section Health and safety (p. 39)</t>
  </si>
  <si>
    <t>FY26 Modern Slavery Statement</t>
  </si>
  <si>
    <t>Website: About - Corporate Governance - Supplier Code of Conduct</t>
  </si>
  <si>
    <t>2-9</t>
  </si>
  <si>
    <t>Governance structure and composition</t>
  </si>
  <si>
    <t>Website: About - Corporate Governance</t>
  </si>
  <si>
    <t>SDG 16: Peace, justice and strong institutions</t>
  </si>
  <si>
    <t>FY26 Corporate Governance Statement, section Principle 1 (pp. 3-9)</t>
  </si>
  <si>
    <t>2-10</t>
  </si>
  <si>
    <t>Nomination and selection of the highest governance body</t>
  </si>
  <si>
    <t>Website: About - Board of Directors</t>
  </si>
  <si>
    <t>FY26 Corporate Governance Statement, section Principle 2 (pp. 10-15)</t>
  </si>
  <si>
    <t>2-11</t>
  </si>
  <si>
    <t>Chair of the highest governance body</t>
  </si>
  <si>
    <t>Website: Board of Directors - Dr Gary Weiss AM</t>
  </si>
  <si>
    <t>2-12</t>
  </si>
  <si>
    <t>Role of the highest governance body in overseeing the management of impacts</t>
  </si>
  <si>
    <t>2-13</t>
  </si>
  <si>
    <t>Delegation of responsibility for managing impacts</t>
  </si>
  <si>
    <t>Website: About - Corporate Governance - Delegation of Authority Policy</t>
  </si>
  <si>
    <t>2-14</t>
  </si>
  <si>
    <t>Role of the highest governance body in sustainability reporting</t>
  </si>
  <si>
    <t>FY26 Annual Report, section Climate and nature-related financial disclosures (pp. 30-37)</t>
  </si>
  <si>
    <t>2-15</t>
  </si>
  <si>
    <t>Conflicts of interest</t>
  </si>
  <si>
    <t>Website: About - Corporate Governance - Code of conduct, and Supplier code of conduct</t>
  </si>
  <si>
    <t>2-16</t>
  </si>
  <si>
    <t>Communication of critical concerns</t>
  </si>
  <si>
    <t>Website: About - Corporate Governance - Code of conduct, section 11. Reporting of unlawful and unethical behaviour (pp. 8-9)</t>
  </si>
  <si>
    <t>Website: About - Corporate Governance - Whistleblower Protection Policy</t>
  </si>
  <si>
    <t>2-17</t>
  </si>
  <si>
    <t>Collective knowledge of the highest governance body</t>
  </si>
  <si>
    <t>FY26 Corporate Governance Statement, section Board Skills Matrix (pp. 11-12)</t>
  </si>
  <si>
    <t>2-18</t>
  </si>
  <si>
    <t>Evaluation of the performance of the highest governance body</t>
  </si>
  <si>
    <t>FY26 Annual Report, section Renumeration Report (pp. 56-71)</t>
  </si>
  <si>
    <t>SDG 8: Decent work and economic growth; SDG 16: Peace, justice and strong institutions</t>
  </si>
  <si>
    <t>FY26 Corporate Governance Statement, section Principle 1, Recommendation 1.6 (p. 9)</t>
  </si>
  <si>
    <t>2-19</t>
  </si>
  <si>
    <t>Remuneration policies</t>
  </si>
  <si>
    <t>Website: About - Corporate governance - Nomination and People Committee Charter</t>
  </si>
  <si>
    <t>2-20</t>
  </si>
  <si>
    <t>Process to determine remuneration</t>
  </si>
  <si>
    <t>FY26 Corporate Governance Statement, section Principle 8 (pp. 25-27)</t>
  </si>
  <si>
    <t>SDG 5: Gender equality; SDG 16: Peace, justice and strong institutions</t>
  </si>
  <si>
    <t>2-21</t>
  </si>
  <si>
    <t>Annual total compensation ratio</t>
  </si>
  <si>
    <t>Refer to tab 'People', section Ratio of basic salary and remuneration of women to men (cell C345)</t>
  </si>
  <si>
    <t>SDG 5: Gender equality;</t>
  </si>
  <si>
    <t>2-22</t>
  </si>
  <si>
    <t>Statement on sustainable development strategy</t>
  </si>
  <si>
    <t>FY26 Annual Report, section Chair and CEO Letter to Securityholders (pp. 10-11)</t>
  </si>
  <si>
    <t>FY26 Annual Report, section Sustainable Investment and Portfolio Growth (p. 49)</t>
  </si>
  <si>
    <t>ESG Policy (2026 version)</t>
  </si>
  <si>
    <t>2-23</t>
  </si>
  <si>
    <t>Policy commitments</t>
  </si>
  <si>
    <t>2-24</t>
  </si>
  <si>
    <t>Embedding policy commitments</t>
  </si>
  <si>
    <t>2-25</t>
  </si>
  <si>
    <t>Processes to remediate negative impacts</t>
  </si>
  <si>
    <t>ESG Policy (2026 version), including Environmental Management (pp. 5-6), Land management and Biodiversity (pp. 10-11), and Human Rights and Modern Slavery (pp. 11-14)</t>
  </si>
  <si>
    <t>2-26</t>
  </si>
  <si>
    <t>Mechanisms for seeking advice and raising concerns</t>
  </si>
  <si>
    <t>Website:  About - Corporate Governance - Code of conduct, section 11. Reporting of unlawful and unethical behaviour (pp. 8-9)</t>
  </si>
  <si>
    <t>2-27</t>
  </si>
  <si>
    <t>Compliance with laws and regulations</t>
  </si>
  <si>
    <t>Refer to tab 'Governance', section Compliance (cell C9)</t>
  </si>
  <si>
    <t>2-28</t>
  </si>
  <si>
    <t>Membership associations</t>
  </si>
  <si>
    <t>Refer to tab 'Places &amp; Communities', section Association memberships (cell C31)</t>
  </si>
  <si>
    <t>2-30</t>
  </si>
  <si>
    <t xml:space="preserve">Refer to tab 'People', section Collective bargaining agreements (cell C29)
</t>
  </si>
  <si>
    <t>SDG 8: Decent work and economic growth</t>
  </si>
  <si>
    <t>MATERIAL TOPICS</t>
  </si>
  <si>
    <t>3-1</t>
  </si>
  <si>
    <t>Process to determine material topics</t>
  </si>
  <si>
    <t>FY26 Annual Report, section ESG Materiality (p. 25)</t>
  </si>
  <si>
    <t>3-2</t>
  </si>
  <si>
    <t>Refer to tab 'Materiality', section List of material topics (cell C46)</t>
  </si>
  <si>
    <t xml:space="preserve">Economic Performance </t>
  </si>
  <si>
    <t>GRI 3: Material Topics 2021</t>
  </si>
  <si>
    <t>GRI 201: Economic Performance 2016</t>
  </si>
  <si>
    <t>3-3</t>
  </si>
  <si>
    <t>Management of material topics</t>
  </si>
  <si>
    <t>201-1</t>
  </si>
  <si>
    <t>Direct economic value generated and distributed</t>
  </si>
  <si>
    <t>FY26 Annual Report, sections FY26 Highlights (pp. 8-9) and Financial Report (pp. 73-80)</t>
  </si>
  <si>
    <t>SDG 8: Decent work and economic growth; SDG 9: Industry, innovation and infrastructure</t>
  </si>
  <si>
    <t>201-2</t>
  </si>
  <si>
    <t>Financial implications and other risks and opportunities due to climate change</t>
  </si>
  <si>
    <t>SDG 13: Climate action</t>
  </si>
  <si>
    <t>201-3</t>
  </si>
  <si>
    <t>Defined benefit plan obligations and other retirement plans</t>
  </si>
  <si>
    <t>Website: About - Careers - Australia</t>
  </si>
  <si>
    <t>201-4</t>
  </si>
  <si>
    <t>Financial assistance received from government</t>
  </si>
  <si>
    <t>Procurement Practices</t>
  </si>
  <si>
    <t>GRI 204: Procurement Practices 2016</t>
  </si>
  <si>
    <t>Website: About - Corporate Governance - Procurement Policy, and Supplier Code of Conduct</t>
  </si>
  <si>
    <t>204-1</t>
  </si>
  <si>
    <t>Proportion of spending on local suppliers</t>
  </si>
  <si>
    <t>Cromwell does not currently track its suppliers by location or materiality across the group. We are investigating the inclusion of this information in future.</t>
  </si>
  <si>
    <t>SDG 11: Sustainable cities and communities</t>
  </si>
  <si>
    <t>Tax</t>
  </si>
  <si>
    <t>GRI 207: Tax 2019</t>
  </si>
  <si>
    <t>Australian Tax Transparency Report 2025, section Chief Financial Officer Statement (p. 3)</t>
  </si>
  <si>
    <t>207-1</t>
  </si>
  <si>
    <t>Approach to tax</t>
  </si>
  <si>
    <t>207-2</t>
  </si>
  <si>
    <t>Tax governance, control, and risk management</t>
  </si>
  <si>
    <t>Australian Tax Transparency Report 2025, section Tax Risk Management (pp. 6-7)</t>
  </si>
  <si>
    <t>207-3</t>
  </si>
  <si>
    <t>Stakeholder engagement and management of concerns related to tax</t>
  </si>
  <si>
    <t>207-4</t>
  </si>
  <si>
    <t>Country-by-country reporting</t>
  </si>
  <si>
    <t>Australian Tax Transparency Report 2025, sections Cromwell's Tax Profile (p. 5) and Australian Tax Contribution Statement (p. 11)</t>
  </si>
  <si>
    <t>Materials</t>
  </si>
  <si>
    <t>GRI 301: Materials 2016</t>
  </si>
  <si>
    <t>FY26 Annual Report, section Waste management and circular economy (p. 28)</t>
  </si>
  <si>
    <t>301-1</t>
  </si>
  <si>
    <t>Materials used by weight or volume</t>
  </si>
  <si>
    <t>Cromwell does not currently report this information, which would apply to major refurbishments and upgrades. We are investigating the inclusion of this information in future.</t>
  </si>
  <si>
    <t>SDG 9: Industry, innovation and infrastructure; SDG 12: Responsible consumption and production;</t>
  </si>
  <si>
    <t>301-2</t>
  </si>
  <si>
    <t>Recycled input materials used</t>
  </si>
  <si>
    <t>301-3</t>
  </si>
  <si>
    <t>Reclaimed products and their packaging materials</t>
  </si>
  <si>
    <t>Refer to tab 'Asset Performance', table Construction waste summary - developments and tenant fitouts (cell C307)</t>
  </si>
  <si>
    <t>Energy</t>
  </si>
  <si>
    <t>GRI 302: Energy 2016</t>
  </si>
  <si>
    <t>FY26 Annual Report, sections Decarbonisation (p. 27) and Energy Management (p. 28)</t>
  </si>
  <si>
    <t>302-1</t>
  </si>
  <si>
    <t>Energy consumption within the organisation</t>
  </si>
  <si>
    <t>Refer to tab 'Asset Performance', section Energy management (cell C107)</t>
  </si>
  <si>
    <t>SDG 7: Affordable and clean energy; SDG 8: Decent work and economic growth; SDG 11: Sustainable cities and communities</t>
  </si>
  <si>
    <t>302-2</t>
  </si>
  <si>
    <t>Energy consumption outside of the organisation</t>
  </si>
  <si>
    <t>302-3</t>
  </si>
  <si>
    <t>Energy intensity</t>
  </si>
  <si>
    <t>Refer to tab 'Asset Performance', table Whole building energy intensity (kWh/m2) (cell C150)</t>
  </si>
  <si>
    <t>302-4</t>
  </si>
  <si>
    <t>Reduction of energy consumption</t>
  </si>
  <si>
    <t>302-5</t>
  </si>
  <si>
    <t>Reductions in energy requirements of products and services</t>
  </si>
  <si>
    <t>FY26 Annual Report,section Green buildings (p. 29)</t>
  </si>
  <si>
    <t>Water and Effluents</t>
  </si>
  <si>
    <t>GRI 303: Water and Effluents 2018</t>
  </si>
  <si>
    <t>FY26 Annual Report, section Water management (p. 29)</t>
  </si>
  <si>
    <t>303-1</t>
  </si>
  <si>
    <t>Interactions with water as a shared resource</t>
  </si>
  <si>
    <t>SDG 6: Clean water and sanitation; SDG 12: Responsible consumption and production; SDG 14: Life below water</t>
  </si>
  <si>
    <t>303-2</t>
  </si>
  <si>
    <t>Management of water discharge-related impacts</t>
  </si>
  <si>
    <t>All water is discharged to local water infrastructure.</t>
  </si>
  <si>
    <t>303-3</t>
  </si>
  <si>
    <t>Water withdrawal</t>
  </si>
  <si>
    <t>All water is withdrawn from local water infrastructure.</t>
  </si>
  <si>
    <t>303-4</t>
  </si>
  <si>
    <t>Water discharge</t>
  </si>
  <si>
    <t>303-5</t>
  </si>
  <si>
    <t>Water consumption</t>
  </si>
  <si>
    <t>Refer to tab 'Asset Performance', section Water management (cell C181)</t>
  </si>
  <si>
    <t>Biodiversity</t>
  </si>
  <si>
    <t>GRI 304: Biodiversity 2016</t>
  </si>
  <si>
    <t>304-1</t>
  </si>
  <si>
    <t>Operational sites owned, leased, managed in, or adjacent to, protected areas and areas of high biodiversity value outside protected areas</t>
  </si>
  <si>
    <t>SDG 11: Sustainable cities and communities; SDG 15: Life on land</t>
  </si>
  <si>
    <t>Website: Investment portfolio - Office</t>
  </si>
  <si>
    <t>Website: Industrial portfolio (managed)</t>
  </si>
  <si>
    <t>Website: Development Portfolio</t>
  </si>
  <si>
    <t>Website: Invest - Full subscribed and closed funds - Cromwell Direct Property Fund</t>
  </si>
  <si>
    <t>304-2</t>
  </si>
  <si>
    <t>Significant impacts of activities, products and services on biodiversity</t>
  </si>
  <si>
    <t>SDG 11: Sustainable cities and communities; SDG 14: Life below water; SDG 15: Life on land</t>
  </si>
  <si>
    <t>304-3</t>
  </si>
  <si>
    <t>Habitats protected or restored</t>
  </si>
  <si>
    <t>304-4</t>
  </si>
  <si>
    <t>IUCN Red List species and national conservation list species with habitats in areas affected by operations</t>
  </si>
  <si>
    <t>Information not tracked</t>
  </si>
  <si>
    <t>SDG 14: Life below water; SDG 15: Life on land</t>
  </si>
  <si>
    <t>Emissions</t>
  </si>
  <si>
    <t>GRI 305: Emissions 2016</t>
  </si>
  <si>
    <t>FY26 Annual Report, section Emissions Inventory (p. 26), Decarbonisation (p. 27), and Climate and nature-related financial disclosures (pp. 30-37)</t>
  </si>
  <si>
    <t>305-1</t>
  </si>
  <si>
    <t>Direct (Scope 1) GHG emissions</t>
  </si>
  <si>
    <t>Refer to tab 'Emissions Inventory', section Scope 1, 2 and 3 emissions summary (cell C9)</t>
  </si>
  <si>
    <t>SDG 12: Responsible consumption and production; SDG 13: Climate action;</t>
  </si>
  <si>
    <t>305-2</t>
  </si>
  <si>
    <t>Energy indirect (Scope 2) GHG emissions</t>
  </si>
  <si>
    <t>305-3</t>
  </si>
  <si>
    <t>Other indirect (Scope 3) GHG emissions</t>
  </si>
  <si>
    <t>305-4</t>
  </si>
  <si>
    <t>GHG emissions intensity</t>
  </si>
  <si>
    <t>305-5</t>
  </si>
  <si>
    <t>Reduction of GHG emissions</t>
  </si>
  <si>
    <t>305-6</t>
  </si>
  <si>
    <t>Emissions of ozone-depleting substances (ODS)</t>
  </si>
  <si>
    <t>Refer to tab 'Emissions Inventory', section Detailed Emissions Breakdown (cell C59)</t>
  </si>
  <si>
    <t>305-7</t>
  </si>
  <si>
    <t>Nitrogen oxides (NOX), sulphur oxides (SOX), and other significant air emissions</t>
  </si>
  <si>
    <t>Cromwell does not currently collect or report this data, as it is not believed to be applicable in our operations or those of the properties we manage.</t>
  </si>
  <si>
    <t>Waste</t>
  </si>
  <si>
    <t>GRI 306: Waste 2020</t>
  </si>
  <si>
    <t>306-1</t>
  </si>
  <si>
    <t>Waste generation and significant waste-related impacts</t>
  </si>
  <si>
    <t>SDG 3: Good health and well-being; SDG 11: Sustainable cities and communities; SDG 12: Responsible consumption and production</t>
  </si>
  <si>
    <t>Refer to tab 'Asset Performance', section Operational and construction waste (cell C264)</t>
  </si>
  <si>
    <t>306-2</t>
  </si>
  <si>
    <t>Waste generated</t>
  </si>
  <si>
    <t>306-3</t>
  </si>
  <si>
    <t>Waste diverted from disposal</t>
  </si>
  <si>
    <t>306-4</t>
  </si>
  <si>
    <t>Waste directed to disposal</t>
  </si>
  <si>
    <t>Employment</t>
  </si>
  <si>
    <t>GRI 401: Employment 2016</t>
  </si>
  <si>
    <t>FY26 Annual Report, sections Diversity, equity and inclusion (p. 38) and Engaged and capable workforce (pp. 38-39)</t>
  </si>
  <si>
    <t>401-1</t>
  </si>
  <si>
    <t>Refer to tab 'People', section New employee hires and employee turnover (cell C37)</t>
  </si>
  <si>
    <t>SDG 5: Gender equality; SDG 8: Decent work and economic growth</t>
  </si>
  <si>
    <t>401-2</t>
  </si>
  <si>
    <t>Benefits provided to full-time employees that are not provided to temporary or part-time employees</t>
  </si>
  <si>
    <t>Standard benefits provided to full time employees are also provided to part time employees. Some benefits are not applicable to casual or temporary employees, specifically, paid leave, policies that refer to permanent employees only, or Cromwell’s paid parental leave policy.</t>
  </si>
  <si>
    <t xml:space="preserve">SDG 3: Good health and well-being; SDG 5: Gender equality; SDG 8: Decent work and economic growth; SDG 10: Reduced inequalities		</t>
  </si>
  <si>
    <t>401-3</t>
  </si>
  <si>
    <t>Refer to tab 'People', section Parental leave (cell C286)</t>
  </si>
  <si>
    <t>Occupational Health and Safety</t>
  </si>
  <si>
    <t>GRI 403: Occupational Health and Safety 2018</t>
  </si>
  <si>
    <t>403-1</t>
  </si>
  <si>
    <t>Occupational health and safety management system</t>
  </si>
  <si>
    <t>Refer to tab 'Governance', section Management system certifications (cell C18)</t>
  </si>
  <si>
    <t>SDG 3: Good health and well-being; SDG 8: Decent work and economic growth</t>
  </si>
  <si>
    <t>403-2</t>
  </si>
  <si>
    <t>Hazard identification, risk assessment, and incident
investigation</t>
  </si>
  <si>
    <t>403-3</t>
  </si>
  <si>
    <t>Occupational health services</t>
  </si>
  <si>
    <t>403-4</t>
  </si>
  <si>
    <t>Worker participation, consultation, and communication on occupational health and safety</t>
  </si>
  <si>
    <t>Refer to tab 'People', table Employee wellbeing survey (cell C168)</t>
  </si>
  <si>
    <t>403-5</t>
  </si>
  <si>
    <t>Worker training on occupational health and safety</t>
  </si>
  <si>
    <t>Refer to table 'People, section Employee training and development (cell C82) where training on health and safety is included in our total reported training hours</t>
  </si>
  <si>
    <t>403-6</t>
  </si>
  <si>
    <t>Promotion of worker health</t>
  </si>
  <si>
    <t>SDG 3: Good health and well-being</t>
  </si>
  <si>
    <t>403-7</t>
  </si>
  <si>
    <t>Prevention and mitigation of occupational health and safety impacts directly linked by business relationships</t>
  </si>
  <si>
    <t>403-8</t>
  </si>
  <si>
    <t>Workers covered by an occupational health and safety management system</t>
  </si>
  <si>
    <t>403-9</t>
  </si>
  <si>
    <t>Work-related injuries</t>
  </si>
  <si>
    <t>Refer to tab 'People', section Lost time injury frequency rate (LTIFR) (cell C140)</t>
  </si>
  <si>
    <t>SDG 3: Good health and well-being; SDG 8: Decent work and economic growth; SDG 16: Peace, justice and strong institutions</t>
  </si>
  <si>
    <t>403-10</t>
  </si>
  <si>
    <t>Work-related ill health</t>
  </si>
  <si>
    <t>Training and Education</t>
  </si>
  <si>
    <t>GRI 404: Training and Education 2016</t>
  </si>
  <si>
    <t>FY26 Annual Report, section Engaged and capable workforce (pp. 38-39)</t>
  </si>
  <si>
    <t>404-1</t>
  </si>
  <si>
    <t>Average hours of training per year per employee</t>
  </si>
  <si>
    <t>Refer to tab 'People', section Employee training and development (cell C82)</t>
  </si>
  <si>
    <t>SDG 4: Quality education; SDG 5: Gender equality; SDG 8: Decent work and economic growth; SDG 10: Reduced inequalities</t>
  </si>
  <si>
    <t>404-2</t>
  </si>
  <si>
    <t>Programs for upgrading employee skills and transition assistance programs</t>
  </si>
  <si>
    <t>404-3</t>
  </si>
  <si>
    <t>Percentage of employees receiving regular performance and career development reviews</t>
  </si>
  <si>
    <t>Refer to tab 'People', section Performance and career development reviews (cell C115)</t>
  </si>
  <si>
    <t>SDG 5: Gender equality; SDG 8: Decent work and economic growth; SDG 10: Reduced inequalities</t>
  </si>
  <si>
    <t>Diversity and Equal Opportunity</t>
  </si>
  <si>
    <t>GRI 405: Diversity and Equal Opportunity 2016</t>
  </si>
  <si>
    <t>Website: About - Corporate Governance - Diversity, Equity &amp; Inclusion Policy</t>
  </si>
  <si>
    <t>405-1</t>
  </si>
  <si>
    <t>FY26 Corporate Governance Statement, section Principle 1, Recommendation 1.5 (pp. 7-8)</t>
  </si>
  <si>
    <t>Refer to tab 'People', section Workforce by leadership level (cell C245)</t>
  </si>
  <si>
    <t>405-2</t>
  </si>
  <si>
    <t>Non-discrimination</t>
  </si>
  <si>
    <t>GRI 406: Non-discrimination 2016</t>
  </si>
  <si>
    <t>FY26 Annual Report, sections Diversity, equity and inclusion (p. 38), Engaged and capable workforce (pp. 38-39) and Health and safety (p. 39)</t>
  </si>
  <si>
    <t>406-1</t>
  </si>
  <si>
    <t>Refer to tab 'People', section Incidents of discrimination and corrective actions taken (cell C358)</t>
  </si>
  <si>
    <t>Freedom of association and collective bargaining</t>
  </si>
  <si>
    <t>GRI 407: Freedom of Association and Collective Bargaining 2016</t>
  </si>
  <si>
    <t>407-1</t>
  </si>
  <si>
    <t>Operations and suppliers in which the right to freedom of association and collective bargaining may be at risk</t>
  </si>
  <si>
    <t>Refer to tab 'People', section Collective bargaining agreements (cell C29)</t>
  </si>
  <si>
    <t xml:space="preserve">
Forced or Compulsory Labor</t>
  </si>
  <si>
    <t>GRI 409: Forced or Compulsory Labor 2016</t>
  </si>
  <si>
    <t>FY26 Annual Report, section Corporate responsibility (p. 48)</t>
  </si>
  <si>
    <t>ESG Policy (2026 version), section 11. Community Conscious (pp. 12-14)</t>
  </si>
  <si>
    <t>409-1</t>
  </si>
  <si>
    <t>Operations and suppliers at significant risk for incidents of forced or compulsory Labor</t>
  </si>
  <si>
    <t>FY26 Modern Slavery Statement, section Our supply chains (pp. 12-13)</t>
  </si>
  <si>
    <t>SDG 1: No poverty; SDG 8: Decent work and economic growth; SDG 10: Reduced inequalities</t>
  </si>
  <si>
    <t>Local Communities</t>
  </si>
  <si>
    <t>GRI 413: Local Communities 2016</t>
  </si>
  <si>
    <t>FY26 Annual Report, section Community conscious (p. 41)</t>
  </si>
  <si>
    <t>ESG Policy (2026 version), section 10. Community Conscious (pp. 11-12)</t>
  </si>
  <si>
    <t>413-1</t>
  </si>
  <si>
    <t>Operations with local community engagement, impact assessments, and development programs</t>
  </si>
  <si>
    <t>SDG 1: No poverty; SDG 11: Sustainable cities and communities</t>
  </si>
  <si>
    <t>413-2</t>
  </si>
  <si>
    <t>Operations with significant actual and potential negative impacts on local communities</t>
  </si>
  <si>
    <t>Website: ESG - Social</t>
  </si>
  <si>
    <t>Supplier Social Assessment</t>
  </si>
  <si>
    <t>GRI 414: Supplier Social Assessment 2016</t>
  </si>
  <si>
    <t>414-1</t>
  </si>
  <si>
    <t>New suppliers that were screened using social criteria</t>
  </si>
  <si>
    <t>414-2</t>
  </si>
  <si>
    <t>Negative social impacts in the supply chain and actions taken</t>
  </si>
  <si>
    <t>FY26 Modern Slavery Statement, sections Remediation process (p. 15), and Assessing Cromwell's response to modern slavery risk (p. 16)</t>
  </si>
  <si>
    <t>Public Policy</t>
  </si>
  <si>
    <t>GRI 415: Public Policy 2016</t>
  </si>
  <si>
    <t>FY26 Annual Report, section Corporate leadership (p. 49)</t>
  </si>
  <si>
    <t>Refer to tab 'Places and Communities', section Association memberships (cell C31)</t>
  </si>
  <si>
    <t>415-1</t>
  </si>
  <si>
    <t>Political contributions</t>
  </si>
  <si>
    <t>Customer Health and Safety</t>
  </si>
  <si>
    <t>FY26 Annual Report, sections Health and safety (p. 39), and Investors and tenants (p. 40)</t>
  </si>
  <si>
    <t>416-1</t>
  </si>
  <si>
    <t>Assessment of the health and safety impacts of product and service categories</t>
  </si>
  <si>
    <t xml:space="preserve">SDG 3: Good health and wellbeing; </t>
  </si>
  <si>
    <t>416-2</t>
  </si>
  <si>
    <t>Incidents of non-compliance concerning the health and safety impacts of products and services</t>
  </si>
  <si>
    <t>GRI MATERIAL TOPICS DETERMINED AS NOT MATERIAL BASED ON SUPPLIED CRITERIA</t>
  </si>
  <si>
    <t>Topic</t>
  </si>
  <si>
    <t>Reason not material</t>
  </si>
  <si>
    <t>Market presence</t>
  </si>
  <si>
    <t>Not applicable to business size</t>
  </si>
  <si>
    <t>Indirect economic presence</t>
  </si>
  <si>
    <t>Anti-corruption</t>
  </si>
  <si>
    <t>Anti-competitive behaviour</t>
  </si>
  <si>
    <t>Supplier environmental assessment</t>
  </si>
  <si>
    <t>Not applicable to business sector / type</t>
  </si>
  <si>
    <t>Labour/management relations</t>
  </si>
  <si>
    <t>Child labour</t>
  </si>
  <si>
    <t>Rights of indigenous peoples</t>
  </si>
  <si>
    <t>Security practices</t>
  </si>
  <si>
    <t>Marketing and labelling</t>
  </si>
  <si>
    <t>SASB index</t>
  </si>
  <si>
    <t>Sustainability Accounting Standards Board</t>
  </si>
  <si>
    <t>Real Estate Sustainability Accounting Standards</t>
  </si>
  <si>
    <t>IF-RE-130a.1.</t>
  </si>
  <si>
    <t>Energy consumption data coverage as a percentage of total floor area, by property subsector</t>
  </si>
  <si>
    <t>IF-RE-130a.2.</t>
  </si>
  <si>
    <t>(1) Total energy consumed by portfolio area with data coverage, (2) percentage grid electricity, and (3) percentage renewable, by property subsector</t>
  </si>
  <si>
    <t>Refer to tab 'Asset Performance', section Energy Management (cell C107)</t>
  </si>
  <si>
    <t>IF-RE-130a.3.</t>
  </si>
  <si>
    <t>Like-for-like percentage change in energy consumption for the portfolio area with data coverage, by property subsector</t>
  </si>
  <si>
    <t>IF-RE-130a.4.</t>
  </si>
  <si>
    <t>Percentage of eligible portfolio that (1) has an energy rating and (2) is certified to ENERGY STAR, by property subsector</t>
  </si>
  <si>
    <t>Refer to tab 'Building Attributes'</t>
  </si>
  <si>
    <t>IF-RE-130a.5.</t>
  </si>
  <si>
    <t>Description of how building energy management considerations are integrated into property investment analysis and operational strategy</t>
  </si>
  <si>
    <t>FY26 Annual Report, sections Decarbonisation (p. 27), and Energy Management (p. 28)</t>
  </si>
  <si>
    <t>IF-RE-140a.1.</t>
  </si>
  <si>
    <t>Water withdrawal data coverage as a percentage of (1) total floor area and (2) floor area in regions with High or Extremely High Baseline Water Stress, by property subsector</t>
  </si>
  <si>
    <t>IF-RE-140a.2.</t>
  </si>
  <si>
    <t>(1) Total water withdrawn by portfolio area with data coverage and (2) percentage in regions with High or Extremely High Baseline Water Stress, by property subsector</t>
  </si>
  <si>
    <t>IF-RE-140a.3.</t>
  </si>
  <si>
    <t>Like-for-like percentage change in water withdrawn for portfolio area with data coverage, by property subsector</t>
  </si>
  <si>
    <t>IF-RE-140a.4.</t>
  </si>
  <si>
    <t>Description of water management risks and discussion of strategies and practices to mitigate those risks</t>
  </si>
  <si>
    <t>FY26 Annual Report, sections Water management (p. 29), and Climate and nature-related financial disclosures (pp. 30-37)</t>
  </si>
  <si>
    <t>Management of tenant sustainability impacts</t>
  </si>
  <si>
    <t>IF-RE-410a.1.</t>
  </si>
  <si>
    <t>(1) Percentage of new leases that contain a cost recovery clause for resource efficiency-related capital improvements and (2) associated leased floor area, by property subsector</t>
  </si>
  <si>
    <t>FY26 Annual Report, sections Chair and CEO Letter to Securityholders (pp. 10-11), and Leased assets and related leases (p. 134)</t>
  </si>
  <si>
    <t>IF-RE-410a.2.</t>
  </si>
  <si>
    <t>Percentage of tenants that are separately metered or submetered for (1) grid electricity consumption and (2) water withdrawals, by property subsector</t>
  </si>
  <si>
    <t>IF-RE-410a.3.</t>
  </si>
  <si>
    <t>Discussion of approach to measuring, incentivising, and improving sustainability impacts of tenants</t>
  </si>
  <si>
    <t>FY26 Annual Report, sections Waste management and circular economy (p. 28), Green buildings (p. 29), and Investors and tenants (p. 40)</t>
  </si>
  <si>
    <t>Climate change adaptation</t>
  </si>
  <si>
    <t>IF-RE-450a.1.</t>
  </si>
  <si>
    <t>Area of properties located in 100-year flood zones, by property subsector</t>
  </si>
  <si>
    <t>Not reported but considered, refer to the FY26 Annual Report, section Climate and nature-related financial disclosures (pp. 30-37)</t>
  </si>
  <si>
    <t>IF-RE-450a.2.</t>
  </si>
  <si>
    <t>Description of climate change risk exposure analysis, degree of systematic portfolio exposure, and strategies for mitigating risks</t>
  </si>
  <si>
    <t>Activity metrics</t>
  </si>
  <si>
    <t>IF-RE-000.A</t>
  </si>
  <si>
    <t>Number of assets, by property subsector</t>
  </si>
  <si>
    <t>Refer to tab 'Building Attributes', sections Investment Portfolio, and Fund and Asset Management (cells C46:I87)</t>
  </si>
  <si>
    <t>IF-RE-000.B</t>
  </si>
  <si>
    <t>Leasable floor area, by property subsector</t>
  </si>
  <si>
    <t>IF-RE-000.C</t>
  </si>
  <si>
    <t>Percentage of indirectly managed assets, by property subsector</t>
  </si>
  <si>
    <t>IF-RE-000.D</t>
  </si>
  <si>
    <t>Average occupancy rate, by property subsector</t>
  </si>
  <si>
    <t>FY26 Annual Report, section FY26 Highlights (p. 9)</t>
  </si>
  <si>
    <t>Emissions summary</t>
  </si>
  <si>
    <t>Europe</t>
  </si>
  <si>
    <t>Global</t>
  </si>
  <si>
    <t>(t CO2-e)</t>
  </si>
  <si>
    <t>Gas</t>
  </si>
  <si>
    <t>Scope 2</t>
  </si>
  <si>
    <t>Purchased electricity</t>
  </si>
  <si>
    <t>Category 9 - Downstream transporation and distribution</t>
  </si>
  <si>
    <t>Emissions intensity</t>
  </si>
  <si>
    <r>
      <t>Emissions intensity (tCO2e / m</t>
    </r>
    <r>
      <rPr>
        <vertAlign val="superscript"/>
        <sz val="8"/>
        <color theme="1" tint="0.249977111117893"/>
        <rFont val="Arial"/>
        <family val="2"/>
      </rPr>
      <t>2</t>
    </r>
    <r>
      <rPr>
        <sz val="8"/>
        <color theme="1" tint="0.249977111117893"/>
        <rFont val="Arial"/>
        <family val="2"/>
      </rPr>
      <t>) (Scope 1 and 2)</t>
    </r>
  </si>
  <si>
    <r>
      <t>Emissions intensity (tCO2e / m</t>
    </r>
    <r>
      <rPr>
        <vertAlign val="superscript"/>
        <sz val="8"/>
        <color theme="1" tint="0.249977111117893"/>
        <rFont val="Arial"/>
        <family val="2"/>
      </rPr>
      <t>2</t>
    </r>
    <r>
      <rPr>
        <sz val="8"/>
        <color theme="1" tint="0.249977111117893"/>
        <rFont val="Arial"/>
        <family val="2"/>
      </rPr>
      <t>) (Scope 1, 2 and 3)</t>
    </r>
  </si>
  <si>
    <t xml:space="preserve">Cromwell European Logistics Fund is entirely tenant-controlled. Scope 3 data could not be sourced from the tenant in FY22. </t>
  </si>
  <si>
    <t>Topic Data</t>
  </si>
  <si>
    <t>Material Topic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</si>
</sst>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0.00_-;\-&quot;$&quot;* #,##0.00_-;_-&quot;$&quot;* &quot;-&quot;??_-;_-@_-"/>
    <numFmt numFmtId="164" formatCode="_(* #,##0.00_);_(* \(#,##0.00\);_(* &quot;-&quot;??_);_(@_)"/>
    <numFmt numFmtId="165" formatCode="_(&quot;$&quot;* #,##0.00_);_(&quot;$&quot;* \(#,##0.00\);_(&quot;$&quot;* &quot;-&quot;??_);_(@_)"/>
    <numFmt numFmtId="166" formatCode="0.0%"/>
    <numFmt numFmtId="167" formatCode="_(* #,##0_);_(* \(#,##0\);_(* &quot;-&quot;??_);_(@_)"/>
    <numFmt numFmtId="168" formatCode="_(* #,##0.0_);_(* \(#,##0.0\);_(* &quot;-&quot;??_);_(@_)"/>
    <numFmt numFmtId="169" formatCode="_-* #,##0_-;\-* #,##0_-;_-* &quot;-&quot;??_-;_-@_-"/>
    <numFmt numFmtId="170" formatCode="_-* #,##0.0_-;\-* #,##0.0_-;_-* &quot;-&quot;??_-;_-@_-"/>
    <numFmt numFmtId="171" formatCode="&quot;$&quot;#,##0.00"/>
    <numFmt numFmtId="172" formatCode="_-&quot;$&quot;* #,##0_-;\-&quot;$&quot;* #,##0_-;_-&quot;$&quot;* &quot;-&quot;??_-;_-@_-"/>
    <numFmt numFmtId="173" formatCode="_(&quot;$&quot;* #,##0_);_(&quot;$&quot;* \(#,##0\);_(&quot;$&quot;* &quot;-&quot;??_);_(@_)"/>
    <numFmt numFmtId="174" formatCode="_-[$€-2]\ * #,##0.00_-;\-[$€-2]\ * #,##0.00_-;_-[$€-2]\ * &quot;-&quot;??_-;_-@_-"/>
    <numFmt numFmtId="175" formatCode="_(* #,##0.000_);_(* \(#,##0.000\);_(* &quot;-&quot;??_);_(@_)"/>
    <numFmt numFmtId="176" formatCode="0.0"/>
    <numFmt numFmtId="177" formatCode="_-\ #,##0_-;\-\ #,##0_-;_-\ &quot;-&quot;_-;_-@_-"/>
    <numFmt numFmtId="178" formatCode="_-\ #,##0.0_-;\-\ #,##0.0_-;_-\ &quot;-&quot;_-;_-@_-"/>
    <numFmt numFmtId="179" formatCode="#,##0.0"/>
    <numFmt numFmtId="180" formatCode="0.000"/>
    <numFmt numFmtId="181" formatCode="_(&quot;$&quot;* #,##0.0_);_(&quot;$&quot;* \(#,##0.0\);_(&quot;$&quot;* &quot;-&quot;??_);_(@_)"/>
  </numFmts>
  <fonts count="108">
    <font>
      <sz val="11"/>
      <color theme="1"/>
      <name val="Calibri"/>
      <family val="2"/>
      <scheme val="minor"/>
    </font>
    <font>
      <sz val="11"/>
      <color theme="1"/>
      <name val="Calibri"/>
      <family val="2"/>
      <scheme val="minor"/>
    </font>
    <font>
      <u/>
      <sz val="11"/>
      <color theme="10"/>
      <name val="Calibri"/>
      <family val="2"/>
      <scheme val="minor"/>
    </font>
    <font>
      <sz val="9"/>
      <color theme="1"/>
      <name val="Arial"/>
      <family val="2"/>
    </font>
    <font>
      <sz val="11"/>
      <color theme="1"/>
      <name val="Arial"/>
      <family val="2"/>
    </font>
    <font>
      <sz val="9"/>
      <color theme="0"/>
      <name val="Arial"/>
      <family val="2"/>
    </font>
    <font>
      <sz val="26"/>
      <color theme="0"/>
      <name val="Arial"/>
      <family val="2"/>
    </font>
    <font>
      <sz val="8"/>
      <color theme="3" tint="-0.249977111117893"/>
      <name val="Arial"/>
      <family val="2"/>
    </font>
    <font>
      <b/>
      <sz val="10"/>
      <color rgb="FF68CEF3"/>
      <name val="Arial"/>
      <family val="2"/>
    </font>
    <font>
      <sz val="8"/>
      <color rgb="FF013C5B"/>
      <name val="Arial"/>
      <family val="2"/>
    </font>
    <font>
      <i/>
      <sz val="11"/>
      <color rgb="FF013C5B"/>
      <name val="Arial"/>
      <family val="2"/>
    </font>
    <font>
      <sz val="11"/>
      <color rgb="FF013C5B"/>
      <name val="Arial"/>
      <family val="2"/>
    </font>
    <font>
      <sz val="24"/>
      <color rgb="FF013C5B"/>
      <name val="Arial"/>
      <family val="2"/>
    </font>
    <font>
      <b/>
      <sz val="8"/>
      <color rgb="FF013C5B"/>
      <name val="Arial"/>
      <family val="2"/>
    </font>
    <font>
      <sz val="12"/>
      <color theme="0"/>
      <name val="Arial"/>
      <family val="2"/>
    </font>
    <font>
      <b/>
      <sz val="10"/>
      <color theme="0"/>
      <name val="Arial"/>
      <family val="2"/>
    </font>
    <font>
      <sz val="11"/>
      <color theme="0"/>
      <name val="Arial"/>
      <family val="2"/>
    </font>
    <font>
      <b/>
      <sz val="8"/>
      <color theme="8" tint="-0.249977111117893"/>
      <name val="Arial"/>
      <family val="2"/>
    </font>
    <font>
      <i/>
      <sz val="8"/>
      <color theme="1" tint="0.249977111117893"/>
      <name val="Arial"/>
      <family val="2"/>
    </font>
    <font>
      <b/>
      <sz val="10"/>
      <color rgb="FF003C5A"/>
      <name val="Arial"/>
      <family val="2"/>
    </font>
    <font>
      <sz val="8"/>
      <color rgb="FF003C5A"/>
      <name val="Arial"/>
      <family val="2"/>
    </font>
    <font>
      <sz val="8"/>
      <color theme="1" tint="0.249977111117893"/>
      <name val="Arial"/>
      <family val="2"/>
    </font>
    <font>
      <sz val="12"/>
      <color theme="1"/>
      <name val="Calibri"/>
      <family val="2"/>
      <scheme val="minor"/>
    </font>
    <font>
      <sz val="12"/>
      <color rgb="FF000000"/>
      <name val="Calibri"/>
      <family val="2"/>
    </font>
    <font>
      <sz val="10"/>
      <name val="Arial"/>
      <family val="2"/>
    </font>
    <font>
      <b/>
      <sz val="8"/>
      <color theme="3" tint="-0.249977111117893"/>
      <name val="Arial"/>
      <family val="2"/>
    </font>
    <font>
      <b/>
      <sz val="8"/>
      <color theme="1" tint="0.249977111117893"/>
      <name val="Arial"/>
      <family val="2"/>
    </font>
    <font>
      <b/>
      <sz val="8"/>
      <color rgb="FF003C5A"/>
      <name val="Arial"/>
      <family val="2"/>
    </font>
    <font>
      <sz val="8"/>
      <color theme="1" tint="0.34998626667073579"/>
      <name val="Arial"/>
      <family val="2"/>
    </font>
    <font>
      <b/>
      <sz val="8"/>
      <color rgb="FF0064A9"/>
      <name val="Arial"/>
      <family val="2"/>
    </font>
    <font>
      <sz val="8"/>
      <color theme="1" tint="0.14999847407452621"/>
      <name val="Arial"/>
      <family val="2"/>
    </font>
    <font>
      <b/>
      <u/>
      <sz val="8"/>
      <color rgb="FF003C5A"/>
      <name val="Arial"/>
      <family val="2"/>
    </font>
    <font>
      <i/>
      <sz val="8"/>
      <color theme="3" tint="-0.249977111117893"/>
      <name val="Arial"/>
      <family val="2"/>
    </font>
    <font>
      <i/>
      <sz val="8"/>
      <color rgb="FFC00000"/>
      <name val="Arial"/>
      <family val="2"/>
    </font>
    <font>
      <i/>
      <sz val="8"/>
      <color rgb="FF013C5B"/>
      <name val="Arial"/>
      <family val="2"/>
    </font>
    <font>
      <b/>
      <sz val="12"/>
      <color rgb="FF013C5B"/>
      <name val="Calibri"/>
      <family val="2"/>
      <scheme val="minor"/>
    </font>
    <font>
      <i/>
      <sz val="8"/>
      <color theme="0" tint="-0.34998626667073579"/>
      <name val="Wingdings"/>
      <charset val="2"/>
    </font>
    <font>
      <sz val="9"/>
      <color theme="1" tint="0.249977111117893"/>
      <name val="Arial"/>
      <family val="2"/>
    </font>
    <font>
      <i/>
      <sz val="8"/>
      <color theme="0" tint="-0.34998626667073579"/>
      <name val="Arial"/>
      <family val="2"/>
    </font>
    <font>
      <i/>
      <sz val="8"/>
      <color theme="1" tint="0.34998626667073579"/>
      <name val="Arial"/>
      <family val="2"/>
    </font>
    <font>
      <b/>
      <sz val="11"/>
      <color rgb="FF013C5B"/>
      <name val="Calibri"/>
      <family val="2"/>
      <scheme val="minor"/>
    </font>
    <font>
      <i/>
      <sz val="8"/>
      <color theme="1" tint="0.34998626667073579"/>
      <name val="Wingdings"/>
      <charset val="2"/>
    </font>
    <font>
      <b/>
      <sz val="12"/>
      <color rgb="FF013C5A"/>
      <name val="Calibri"/>
      <family val="2"/>
      <scheme val="minor"/>
    </font>
    <font>
      <vertAlign val="superscript"/>
      <sz val="8"/>
      <color theme="1" tint="0.249977111117893"/>
      <name val="Arial"/>
      <family val="2"/>
    </font>
    <font>
      <sz val="7"/>
      <color rgb="FF013C5B"/>
      <name val="Arial"/>
      <family val="2"/>
    </font>
    <font>
      <sz val="12"/>
      <color theme="1"/>
      <name val="Verdana"/>
      <family val="2"/>
    </font>
    <font>
      <sz val="12"/>
      <color theme="0"/>
      <name val="Verdana"/>
      <family val="2"/>
    </font>
    <font>
      <sz val="8"/>
      <color rgb="FF0080C4"/>
      <name val="Arial"/>
      <family val="2"/>
    </font>
    <font>
      <sz val="8"/>
      <color rgb="FF002D44"/>
      <name val="Arial"/>
      <family val="2"/>
    </font>
    <font>
      <b/>
      <sz val="8"/>
      <color rgb="FF002D44"/>
      <name val="Arial"/>
      <family val="2"/>
    </font>
    <font>
      <i/>
      <sz val="8"/>
      <color rgb="FF002D44"/>
      <name val="Arial"/>
      <family val="2"/>
    </font>
    <font>
      <b/>
      <vertAlign val="superscript"/>
      <sz val="8"/>
      <color rgb="FF002D44"/>
      <name val="Arial"/>
      <family val="2"/>
    </font>
    <font>
      <sz val="8"/>
      <name val="Calibri"/>
      <family val="2"/>
      <scheme val="minor"/>
    </font>
    <font>
      <sz val="8"/>
      <color rgb="FF0070C0"/>
      <name val="Arial"/>
      <family val="2"/>
    </font>
    <font>
      <b/>
      <sz val="8"/>
      <color rgb="FF0070C0"/>
      <name val="Arial"/>
      <family val="2"/>
    </font>
    <font>
      <i/>
      <sz val="8"/>
      <color rgb="FF0070C0"/>
      <name val="Arial"/>
      <family val="2"/>
    </font>
    <font>
      <sz val="8"/>
      <color rgb="FF002060"/>
      <name val="Arial"/>
      <family val="2"/>
    </font>
    <font>
      <b/>
      <sz val="8"/>
      <color rgb="FF002060"/>
      <name val="Arial"/>
      <family val="2"/>
    </font>
    <font>
      <sz val="8"/>
      <color theme="4" tint="-0.499984740745262"/>
      <name val="Arial"/>
      <family val="2"/>
    </font>
    <font>
      <sz val="8"/>
      <color theme="4"/>
      <name val="Arial"/>
      <family val="2"/>
    </font>
    <font>
      <i/>
      <sz val="8"/>
      <color theme="4"/>
      <name val="Arial"/>
      <family val="2"/>
    </font>
    <font>
      <b/>
      <vertAlign val="superscript"/>
      <sz val="8"/>
      <color theme="8" tint="-0.249977111117893"/>
      <name val="Arial"/>
      <family val="2"/>
    </font>
    <font>
      <sz val="8"/>
      <color theme="2" tint="-0.499984740745262"/>
      <name val="Arial"/>
      <family val="2"/>
    </font>
    <font>
      <b/>
      <sz val="8"/>
      <color theme="2" tint="-0.499984740745262"/>
      <name val="Arial"/>
      <family val="2"/>
    </font>
    <font>
      <sz val="8"/>
      <color theme="2" tint="-0.749992370372631"/>
      <name val="Arial"/>
      <family val="2"/>
    </font>
    <font>
      <b/>
      <sz val="8"/>
      <color theme="2" tint="-0.749992370372631"/>
      <name val="Arial"/>
      <family val="2"/>
    </font>
    <font>
      <i/>
      <sz val="8"/>
      <color theme="2" tint="-0.749992370372631"/>
      <name val="Arial"/>
      <family val="2"/>
    </font>
    <font>
      <sz val="7"/>
      <color theme="2" tint="-0.499984740745262"/>
      <name val="Arial"/>
      <family val="2"/>
    </font>
    <font>
      <i/>
      <sz val="8"/>
      <color theme="2" tint="-0.499984740745262"/>
      <name val="Arial"/>
      <family val="2"/>
    </font>
    <font>
      <sz val="8"/>
      <color theme="0" tint="-0.499984740745262"/>
      <name val="Arial"/>
      <family val="2"/>
    </font>
    <font>
      <b/>
      <sz val="9"/>
      <color rgb="FF003C5A"/>
      <name val="Arial"/>
      <family val="2"/>
    </font>
    <font>
      <sz val="9"/>
      <color rgb="FF013C5B"/>
      <name val="Arial"/>
      <family val="2"/>
    </font>
    <font>
      <sz val="9"/>
      <color theme="3" tint="-0.249977111117893"/>
      <name val="Arial"/>
      <family val="2"/>
    </font>
    <font>
      <b/>
      <sz val="9"/>
      <color theme="8" tint="-0.249977111117893"/>
      <name val="Arial"/>
      <family val="2"/>
    </font>
    <font>
      <i/>
      <sz val="8"/>
      <color theme="0" tint="-0.499984740745262"/>
      <name val="Arial"/>
      <family val="2"/>
    </font>
    <font>
      <sz val="6"/>
      <color theme="2" tint="-0.499984740745262"/>
      <name val="Arial"/>
      <family val="2"/>
    </font>
    <font>
      <i/>
      <sz val="6"/>
      <color theme="2" tint="-0.499984740745262"/>
      <name val="Arial"/>
      <family val="2"/>
    </font>
    <font>
      <sz val="8"/>
      <color theme="8" tint="-0.249977111117893"/>
      <name val="Arial"/>
      <family val="2"/>
    </font>
    <font>
      <b/>
      <vertAlign val="superscript"/>
      <sz val="8"/>
      <color rgb="FF003C5A"/>
      <name val="Arial"/>
      <family val="2"/>
    </font>
    <font>
      <b/>
      <sz val="8"/>
      <color rgb="FF00B0F0"/>
      <name val="Arial"/>
      <family val="2"/>
    </font>
    <font>
      <sz val="8"/>
      <color theme="1" tint="9.9978637043366805E-2"/>
      <name val="Arial"/>
      <family val="2"/>
    </font>
    <font>
      <b/>
      <vertAlign val="subscript"/>
      <sz val="8"/>
      <color theme="8" tint="-0.249977111117893"/>
      <name val="Arial"/>
      <family val="2"/>
    </font>
    <font>
      <sz val="7"/>
      <color theme="2" tint="-0.749992370372631"/>
      <name val="Arial"/>
      <family val="2"/>
    </font>
    <font>
      <b/>
      <i/>
      <sz val="8"/>
      <color theme="2" tint="-0.749992370372631"/>
      <name val="Arial"/>
      <family val="2"/>
    </font>
    <font>
      <i/>
      <sz val="7"/>
      <color theme="2" tint="-0.749992370372631"/>
      <name val="Arial"/>
      <family val="2"/>
    </font>
    <font>
      <b/>
      <i/>
      <sz val="7"/>
      <color theme="2" tint="-0.749992370372631"/>
      <name val="Arial"/>
      <family val="2"/>
    </font>
    <font>
      <b/>
      <i/>
      <sz val="8"/>
      <color theme="0" tint="-0.499984740745262"/>
      <name val="Arial"/>
      <family val="2"/>
    </font>
    <font>
      <i/>
      <sz val="7"/>
      <color theme="0" tint="-0.499984740745262"/>
      <name val="Arial"/>
      <family val="2"/>
    </font>
    <font>
      <sz val="7"/>
      <color rgb="FF58595B"/>
      <name val="Arial"/>
      <family val="2"/>
    </font>
    <font>
      <sz val="8"/>
      <color theme="0"/>
      <name val="Arial"/>
      <family val="2"/>
    </font>
    <font>
      <sz val="8"/>
      <color theme="3" tint="-0.249977111117893"/>
      <name val="Arial"/>
      <family val="2"/>
    </font>
    <font>
      <sz val="8"/>
      <color rgb="FF25A5DC"/>
      <name val="Arial"/>
      <family val="2"/>
    </font>
    <font>
      <b/>
      <vertAlign val="superscript"/>
      <sz val="8"/>
      <color rgb="FF0070C0"/>
      <name val="Arial"/>
      <family val="2"/>
    </font>
    <font>
      <b/>
      <sz val="11"/>
      <color theme="3" tint="-0.249977111117893"/>
      <name val="Arial"/>
      <family val="2"/>
    </font>
    <font>
      <i/>
      <sz val="10"/>
      <color theme="1"/>
      <name val="Calibri"/>
      <family val="2"/>
      <scheme val="minor"/>
    </font>
    <font>
      <sz val="8"/>
      <color theme="5"/>
      <name val="Arial"/>
      <family val="2"/>
    </font>
    <font>
      <b/>
      <sz val="8"/>
      <color theme="5"/>
      <name val="Arial"/>
      <family val="2"/>
    </font>
    <font>
      <sz val="6.5"/>
      <color theme="2" tint="-0.499984740745262"/>
      <name val="DINOT-Light"/>
      <family val="2"/>
    </font>
    <font>
      <b/>
      <sz val="12"/>
      <color rgb="FF9FC33B"/>
      <name val="Calibri"/>
      <family val="2"/>
      <scheme val="minor"/>
    </font>
    <font>
      <sz val="8"/>
      <color rgb="FF9FC33B"/>
      <name val="Arial"/>
      <family val="2"/>
    </font>
    <font>
      <b/>
      <sz val="12"/>
      <color rgb="FFF6BC54"/>
      <name val="Calibri"/>
      <family val="2"/>
      <scheme val="minor"/>
    </font>
    <font>
      <b/>
      <sz val="12"/>
      <color rgb="FFE2AC00"/>
      <name val="Calibri"/>
      <family val="2"/>
      <scheme val="minor"/>
    </font>
    <font>
      <b/>
      <sz val="12"/>
      <color rgb="FF4BC1D1"/>
      <name val="Calibri"/>
      <family val="2"/>
      <scheme val="minor"/>
    </font>
    <font>
      <sz val="7"/>
      <name val="Arial"/>
      <family val="2"/>
    </font>
    <font>
      <vertAlign val="subscript"/>
      <sz val="7"/>
      <color theme="2" tint="-0.499984740745262"/>
      <name val="Arial"/>
      <family val="2"/>
    </font>
    <font>
      <i/>
      <sz val="7"/>
      <color theme="2" tint="-0.499984740745262"/>
      <name val="Arial"/>
      <family val="2"/>
    </font>
    <font>
      <b/>
      <i/>
      <sz val="7"/>
      <color theme="2" tint="-0.499984740745262"/>
      <name val="Arial"/>
      <family val="2"/>
    </font>
    <font>
      <sz val="8"/>
      <color rgb="FF013C5B"/>
      <name val="Arial"/>
    </font>
  </fonts>
  <fills count="19">
    <fill>
      <patternFill patternType="none"/>
    </fill>
    <fill>
      <patternFill patternType="gray125"/>
    </fill>
    <fill>
      <patternFill patternType="solid">
        <fgColor theme="9" tint="0.79998168889431442"/>
        <bgColor indexed="65"/>
      </patternFill>
    </fill>
    <fill>
      <patternFill patternType="solid">
        <fgColor theme="0"/>
        <bgColor indexed="64"/>
      </patternFill>
    </fill>
    <fill>
      <patternFill patternType="solid">
        <fgColor rgb="FFEEF9FD"/>
        <bgColor indexed="64"/>
      </patternFill>
    </fill>
    <fill>
      <patternFill patternType="solid">
        <fgColor rgb="FF013C5B"/>
        <bgColor indexed="64"/>
      </patternFill>
    </fill>
    <fill>
      <patternFill patternType="solid">
        <fgColor rgb="FF003C5A"/>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FFFF"/>
        <bgColor rgb="FF000000"/>
      </patternFill>
    </fill>
    <fill>
      <patternFill patternType="solid">
        <fgColor rgb="FFFFFF00"/>
        <bgColor indexed="64"/>
      </patternFill>
    </fill>
    <fill>
      <patternFill patternType="solid">
        <fgColor rgb="FF7030A0"/>
        <bgColor indexed="64"/>
      </patternFill>
    </fill>
    <fill>
      <patternFill patternType="solid">
        <fgColor theme="0" tint="-0.34998626667073579"/>
        <bgColor indexed="65"/>
      </patternFill>
    </fill>
    <fill>
      <patternFill patternType="solid">
        <fgColor rgb="FFFFCC99"/>
        <bgColor indexed="64"/>
      </patternFill>
    </fill>
    <fill>
      <patternFill patternType="solid">
        <fgColor theme="1"/>
        <bgColor indexed="64"/>
      </patternFill>
    </fill>
    <fill>
      <patternFill patternType="solid">
        <fgColor theme="6" tint="0.79998168889431442"/>
        <bgColor indexed="64"/>
      </patternFill>
    </fill>
    <fill>
      <patternFill patternType="solid">
        <fgColor theme="0"/>
        <bgColor rgb="FF000000"/>
      </patternFill>
    </fill>
    <fill>
      <patternFill patternType="solid">
        <fgColor rgb="FFFFFFCC"/>
        <bgColor indexed="64"/>
      </patternFill>
    </fill>
  </fills>
  <borders count="62">
    <border>
      <left/>
      <right/>
      <top/>
      <bottom/>
      <diagonal/>
    </border>
    <border>
      <left/>
      <right/>
      <top style="thin">
        <color theme="0"/>
      </top>
      <bottom/>
      <diagonal/>
    </border>
    <border>
      <left/>
      <right/>
      <top style="thin">
        <color theme="0" tint="-4.9989318521683403E-2"/>
      </top>
      <bottom/>
      <diagonal/>
    </border>
    <border>
      <left/>
      <right/>
      <top style="thin">
        <color theme="0" tint="-0.14999847407452621"/>
      </top>
      <bottom/>
      <diagonal/>
    </border>
    <border>
      <left/>
      <right/>
      <top style="thin">
        <color theme="0"/>
      </top>
      <bottom style="thin">
        <color theme="0"/>
      </bottom>
      <diagonal/>
    </border>
    <border>
      <left/>
      <right style="thin">
        <color theme="0" tint="-0.14999847407452621"/>
      </right>
      <top style="thin">
        <color theme="0" tint="-0.149998474074526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style="thin">
        <color theme="0" tint="-0.14999847407452621"/>
      </left>
      <right/>
      <top style="thin">
        <color theme="0"/>
      </top>
      <bottom style="thin">
        <color theme="0"/>
      </bottom>
      <diagonal/>
    </border>
    <border>
      <left/>
      <right style="thin">
        <color theme="0" tint="-0.14999847407452621"/>
      </right>
      <top/>
      <bottom/>
      <diagonal/>
    </border>
    <border>
      <left/>
      <right style="thin">
        <color theme="0" tint="-0.14999847407452621"/>
      </right>
      <top style="thin">
        <color theme="0"/>
      </top>
      <bottom style="thin">
        <color theme="0"/>
      </bottom>
      <diagonal/>
    </border>
    <border>
      <left style="thin">
        <color theme="0" tint="-0.14999847407452621"/>
      </left>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style="medium">
        <color rgb="FF013C5B"/>
      </top>
      <bottom style="medium">
        <color rgb="FF013C5B"/>
      </bottom>
      <diagonal/>
    </border>
    <border>
      <left/>
      <right/>
      <top style="medium">
        <color rgb="FF013C5B"/>
      </top>
      <bottom style="medium">
        <color rgb="FF013C5B"/>
      </bottom>
      <diagonal/>
    </border>
    <border>
      <left/>
      <right style="thin">
        <color theme="0" tint="-0.14999847407452621"/>
      </right>
      <top style="medium">
        <color rgb="FF013C5B"/>
      </top>
      <bottom style="medium">
        <color rgb="FF013C5B"/>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style="thin">
        <color theme="0" tint="-0.249977111117893"/>
      </top>
      <bottom/>
      <diagonal/>
    </border>
    <border>
      <left/>
      <right/>
      <top style="thin">
        <color theme="0" tint="-0.249977111117893"/>
      </top>
      <bottom style="double">
        <color theme="0" tint="-0.249977111117893"/>
      </bottom>
      <diagonal/>
    </border>
    <border>
      <left/>
      <right/>
      <top/>
      <bottom style="thin">
        <color theme="0" tint="-0.249977111117893"/>
      </bottom>
      <diagonal/>
    </border>
    <border>
      <left/>
      <right/>
      <top/>
      <bottom style="thin">
        <color theme="0"/>
      </bottom>
      <diagonal/>
    </border>
    <border>
      <left/>
      <right/>
      <top/>
      <bottom style="double">
        <color theme="0" tint="-0.249977111117893"/>
      </bottom>
      <diagonal/>
    </border>
    <border>
      <left/>
      <right style="thin">
        <color theme="0" tint="-0.14996795556505021"/>
      </right>
      <top style="thin">
        <color theme="0" tint="-0.14999847407452621"/>
      </top>
      <bottom/>
      <diagonal/>
    </border>
    <border>
      <left/>
      <right style="thin">
        <color theme="0" tint="-0.14996795556505021"/>
      </right>
      <top/>
      <bottom/>
      <diagonal/>
    </border>
    <border>
      <left/>
      <right style="thin">
        <color theme="0" tint="-0.14996795556505021"/>
      </right>
      <top style="medium">
        <color rgb="FF013C5B"/>
      </top>
      <bottom style="medium">
        <color rgb="FF013C5B"/>
      </bottom>
      <diagonal/>
    </border>
    <border>
      <left/>
      <right style="thin">
        <color theme="0" tint="-0.14996795556505021"/>
      </right>
      <top style="thin">
        <color theme="0"/>
      </top>
      <bottom style="thin">
        <color theme="0"/>
      </bottom>
      <diagonal/>
    </border>
    <border>
      <left/>
      <right style="thin">
        <color theme="0" tint="-0.14996795556505021"/>
      </right>
      <top/>
      <bottom style="thin">
        <color theme="0" tint="-0.14999847407452621"/>
      </bottom>
      <diagonal/>
    </border>
    <border>
      <left/>
      <right/>
      <top style="thin">
        <color rgb="FFBFBFBF"/>
      </top>
      <bottom/>
      <diagonal/>
    </border>
    <border>
      <left/>
      <right/>
      <top style="thin">
        <color rgb="FFF2F2F2"/>
      </top>
      <bottom/>
      <diagonal/>
    </border>
    <border>
      <left/>
      <right/>
      <top style="thin">
        <color rgb="FFF2F2F2"/>
      </top>
      <bottom style="thin">
        <color rgb="FFF2F2F2"/>
      </bottom>
      <diagonal/>
    </border>
    <border>
      <left/>
      <right/>
      <top style="thin">
        <color rgb="FFF2F2F2"/>
      </top>
      <bottom style="thin">
        <color theme="0" tint="-4.9989318521683403E-2"/>
      </bottom>
      <diagonal/>
    </border>
    <border>
      <left/>
      <right/>
      <top style="thin">
        <color theme="2" tint="-9.9978637043366805E-2"/>
      </top>
      <bottom/>
      <diagonal/>
    </border>
    <border>
      <left/>
      <right/>
      <top/>
      <bottom style="double">
        <color theme="2" tint="-9.9978637043366805E-2"/>
      </bottom>
      <diagonal/>
    </border>
    <border>
      <left/>
      <right/>
      <top/>
      <bottom style="double">
        <color theme="0" tint="-0.34998626667073579"/>
      </bottom>
      <diagonal/>
    </border>
    <border>
      <left/>
      <right/>
      <top/>
      <bottom style="thin">
        <color theme="0" tint="-0.34998626667073579"/>
      </bottom>
      <diagonal/>
    </border>
    <border>
      <left/>
      <right/>
      <top/>
      <bottom style="thin">
        <color theme="2" tint="-9.9978637043366805E-2"/>
      </bottom>
      <diagonal/>
    </border>
    <border>
      <left/>
      <right/>
      <top style="thin">
        <color theme="2" tint="-9.9978637043366805E-2"/>
      </top>
      <bottom style="double">
        <color theme="2" tint="-9.9978637043366805E-2"/>
      </bottom>
      <diagonal/>
    </border>
    <border>
      <left/>
      <right/>
      <top/>
      <bottom style="thin">
        <color theme="2" tint="-0.249977111117893"/>
      </bottom>
      <diagonal/>
    </border>
    <border>
      <left/>
      <right/>
      <top/>
      <bottom style="double">
        <color theme="2" tint="-0.249977111117893"/>
      </bottom>
      <diagonal/>
    </border>
    <border>
      <left/>
      <right/>
      <top style="thin">
        <color theme="2" tint="-0.249977111117893"/>
      </top>
      <bottom/>
      <diagonal/>
    </border>
    <border>
      <left/>
      <right/>
      <top style="thin">
        <color theme="2" tint="-0.249977111117893"/>
      </top>
      <bottom style="double">
        <color theme="2" tint="-0.249977111117893"/>
      </bottom>
      <diagonal/>
    </border>
    <border>
      <left/>
      <right/>
      <top style="thin">
        <color theme="0"/>
      </top>
      <bottom style="double">
        <color theme="0" tint="-0.249977111117893"/>
      </bottom>
      <diagonal/>
    </border>
    <border>
      <left/>
      <right/>
      <top style="double">
        <color theme="2" tint="-9.9978637043366805E-2"/>
      </top>
      <bottom/>
      <diagonal/>
    </border>
    <border>
      <left/>
      <right style="thin">
        <color theme="0" tint="-0.249977111117893"/>
      </right>
      <top/>
      <bottom/>
      <diagonal/>
    </border>
    <border>
      <left/>
      <right/>
      <top/>
      <bottom style="medium">
        <color rgb="FF013C5B"/>
      </bottom>
      <diagonal/>
    </border>
    <border>
      <left/>
      <right style="thin">
        <color theme="0" tint="-0.14999847407452621"/>
      </right>
      <top/>
      <bottom style="medium">
        <color rgb="FF013C5B"/>
      </bottom>
      <diagonal/>
    </border>
    <border>
      <left/>
      <right style="thin">
        <color theme="0" tint="-0.249977111117893"/>
      </right>
      <top style="thin">
        <color theme="0" tint="-0.249977111117893"/>
      </top>
      <bottom/>
      <diagonal/>
    </border>
    <border>
      <left/>
      <right style="thin">
        <color theme="0" tint="-0.249977111117893"/>
      </right>
      <top/>
      <bottom style="thin">
        <color theme="2" tint="-9.9978637043366805E-2"/>
      </bottom>
      <diagonal/>
    </border>
    <border>
      <left/>
      <right style="thin">
        <color theme="0" tint="-0.249977111117893"/>
      </right>
      <top/>
      <bottom style="thin">
        <color theme="0" tint="-0.249977111117893"/>
      </bottom>
      <diagonal/>
    </border>
    <border>
      <left/>
      <right style="thin">
        <color theme="0" tint="-0.249977111117893"/>
      </right>
      <top style="thin">
        <color theme="2" tint="-9.9978637043366805E-2"/>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14999847407452621"/>
      </right>
      <top style="thin">
        <color theme="0"/>
      </top>
      <bottom/>
      <diagonal/>
    </border>
    <border>
      <left style="thin">
        <color theme="0" tint="-0.249977111117893"/>
      </left>
      <right/>
      <top style="thin">
        <color theme="2" tint="-9.9978637043366805E-2"/>
      </top>
      <bottom/>
      <diagonal/>
    </border>
    <border>
      <left/>
      <right/>
      <top style="thin">
        <color theme="0" tint="-0.249977111117893"/>
      </top>
      <bottom style="thin">
        <color theme="0" tint="-0.249977111117893"/>
      </bottom>
      <diagonal/>
    </border>
    <border>
      <left/>
      <right/>
      <top style="thin">
        <color theme="0" tint="-0.34998626667073579"/>
      </top>
      <bottom/>
      <diagonal/>
    </border>
    <border>
      <left/>
      <right/>
      <top style="double">
        <color theme="0" tint="-0.249977111117893"/>
      </top>
      <bottom/>
      <diagonal/>
    </border>
  </borders>
  <cellStyleXfs count="30">
    <xf numFmtId="0" fontId="0" fillId="0" borderId="0"/>
    <xf numFmtId="0" fontId="1" fillId="2" borderId="0" applyNumberFormat="0" applyBorder="0" applyAlignment="0" applyProtection="0"/>
    <xf numFmtId="0" fontId="2" fillId="0" borderId="0" applyNumberForma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0" fontId="22" fillId="0" borderId="0"/>
    <xf numFmtId="164" fontId="1" fillId="0" borderId="0" applyFont="0" applyFill="0" applyBorder="0" applyAlignment="0" applyProtection="0"/>
    <xf numFmtId="0" fontId="1" fillId="0" borderId="0"/>
    <xf numFmtId="0" fontId="23" fillId="0" borderId="0"/>
    <xf numFmtId="164" fontId="23" fillId="0" borderId="0" applyFont="0" applyFill="0" applyBorder="0" applyAlignment="0" applyProtection="0"/>
    <xf numFmtId="0" fontId="24"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0" fontId="46" fillId="13" borderId="0" applyNumberFormat="0" applyBorder="0">
      <alignment vertical="center" wrapText="1"/>
    </xf>
    <xf numFmtId="44" fontId="1" fillId="0" borderId="0" applyFont="0" applyFill="0" applyBorder="0" applyAlignment="0" applyProtection="0"/>
    <xf numFmtId="0" fontId="46" fillId="12" borderId="0">
      <alignment vertical="center" wrapText="1"/>
    </xf>
    <xf numFmtId="49" fontId="45" fillId="0" borderId="0">
      <alignment vertical="center"/>
    </xf>
    <xf numFmtId="9" fontId="2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cellStyleXfs>
  <cellXfs count="1117">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1" xfId="0" applyFont="1" applyBorder="1" applyAlignment="1">
      <alignment vertical="center"/>
    </xf>
    <xf numFmtId="0" fontId="7" fillId="0" borderId="0" xfId="0" applyFont="1" applyAlignment="1">
      <alignment vertical="center"/>
    </xf>
    <xf numFmtId="0" fontId="7" fillId="3" borderId="0" xfId="0" applyFont="1" applyFill="1" applyAlignment="1">
      <alignment vertical="center"/>
    </xf>
    <xf numFmtId="0" fontId="7" fillId="3" borderId="1" xfId="0" applyFont="1" applyFill="1" applyBorder="1" applyAlignment="1">
      <alignment vertical="center"/>
    </xf>
    <xf numFmtId="0" fontId="7" fillId="3" borderId="0" xfId="0" applyFont="1" applyFill="1"/>
    <xf numFmtId="0" fontId="7" fillId="3" borderId="0" xfId="0" applyFont="1" applyFill="1" applyAlignment="1">
      <alignment horizontal="left" vertical="top"/>
    </xf>
    <xf numFmtId="0" fontId="7" fillId="4" borderId="4" xfId="0" applyFont="1" applyFill="1" applyBorder="1" applyAlignment="1">
      <alignment horizontal="left" vertical="top"/>
    </xf>
    <xf numFmtId="0" fontId="7" fillId="4" borderId="4" xfId="0" applyFont="1" applyFill="1" applyBorder="1" applyAlignment="1">
      <alignment vertical="center"/>
    </xf>
    <xf numFmtId="0" fontId="8" fillId="4" borderId="4" xfId="0" applyFont="1" applyFill="1" applyBorder="1" applyAlignment="1">
      <alignment vertical="center"/>
    </xf>
    <xf numFmtId="0" fontId="7" fillId="4" borderId="11" xfId="0" applyFont="1" applyFill="1" applyBorder="1" applyAlignment="1">
      <alignment vertical="center"/>
    </xf>
    <xf numFmtId="0" fontId="7" fillId="3" borderId="6" xfId="0" applyFont="1" applyFill="1" applyBorder="1" applyAlignment="1">
      <alignment vertical="center"/>
    </xf>
    <xf numFmtId="0" fontId="7" fillId="3" borderId="10" xfId="0" applyFont="1" applyFill="1" applyBorder="1" applyAlignment="1">
      <alignment vertical="center"/>
    </xf>
    <xf numFmtId="0" fontId="8" fillId="4" borderId="9" xfId="0" applyFont="1" applyFill="1" applyBorder="1" applyAlignment="1">
      <alignment horizontal="center" vertical="center"/>
    </xf>
    <xf numFmtId="0" fontId="7" fillId="3" borderId="6" xfId="0" applyFont="1" applyFill="1" applyBorder="1"/>
    <xf numFmtId="0" fontId="7" fillId="3" borderId="0" xfId="0" applyFont="1" applyFill="1" applyAlignment="1">
      <alignment horizontal="left" vertical="top" wrapText="1"/>
    </xf>
    <xf numFmtId="0" fontId="7" fillId="3" borderId="0" xfId="0" applyFont="1" applyFill="1" applyAlignment="1">
      <alignment horizontal="center" vertical="center"/>
    </xf>
    <xf numFmtId="0" fontId="9" fillId="3" borderId="0" xfId="0" applyFont="1" applyFill="1"/>
    <xf numFmtId="0" fontId="9" fillId="3" borderId="6" xfId="0" applyFont="1" applyFill="1" applyBorder="1"/>
    <xf numFmtId="0" fontId="9" fillId="3" borderId="0" xfId="0" applyFont="1" applyFill="1" applyAlignment="1">
      <alignment horizontal="left" vertical="top"/>
    </xf>
    <xf numFmtId="0" fontId="9" fillId="3" borderId="0" xfId="0" applyFont="1" applyFill="1" applyAlignment="1">
      <alignment vertical="center"/>
    </xf>
    <xf numFmtId="0" fontId="9" fillId="3" borderId="10"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7" fillId="3" borderId="8" xfId="0" applyFont="1" applyFill="1" applyBorder="1" applyAlignment="1">
      <alignment horizontal="center" vertical="center"/>
    </xf>
    <xf numFmtId="0" fontId="7" fillId="3" borderId="13" xfId="0" applyFont="1" applyFill="1" applyBorder="1" applyAlignment="1">
      <alignment vertical="center"/>
    </xf>
    <xf numFmtId="0" fontId="5" fillId="0" borderId="6" xfId="0" applyFont="1" applyBorder="1" applyAlignment="1">
      <alignment vertical="center"/>
    </xf>
    <xf numFmtId="0" fontId="3" fillId="0" borderId="0" xfId="0" applyFont="1" applyAlignment="1">
      <alignment horizontal="center" vertical="center"/>
    </xf>
    <xf numFmtId="0" fontId="3" fillId="0" borderId="10" xfId="0" applyFont="1" applyBorder="1" applyAlignment="1">
      <alignment vertical="center"/>
    </xf>
    <xf numFmtId="0" fontId="4" fillId="0" borderId="6" xfId="0" applyFont="1" applyBorder="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11" fillId="0" borderId="10" xfId="0" applyFont="1" applyBorder="1" applyAlignment="1">
      <alignment vertical="center"/>
    </xf>
    <xf numFmtId="0" fontId="7" fillId="0" borderId="12"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12" fillId="0" borderId="0" xfId="0" applyFont="1" applyAlignment="1">
      <alignment vertical="center"/>
    </xf>
    <xf numFmtId="0" fontId="13" fillId="3" borderId="0" xfId="0" applyFont="1" applyFill="1" applyAlignment="1">
      <alignment vertical="center"/>
    </xf>
    <xf numFmtId="0" fontId="6" fillId="5" borderId="14" xfId="0" applyFont="1" applyFill="1" applyBorder="1" applyAlignment="1">
      <alignment horizontal="left" vertical="center"/>
    </xf>
    <xf numFmtId="0" fontId="6" fillId="5" borderId="15" xfId="0" applyFont="1" applyFill="1" applyBorder="1" applyAlignment="1">
      <alignment horizontal="left" vertical="center"/>
    </xf>
    <xf numFmtId="0" fontId="14" fillId="5" borderId="15" xfId="1" applyFont="1" applyFill="1" applyBorder="1" applyAlignment="1">
      <alignment horizontal="left" vertical="center"/>
    </xf>
    <xf numFmtId="0" fontId="15" fillId="5" borderId="15" xfId="1" applyFont="1" applyFill="1" applyBorder="1" applyAlignment="1">
      <alignment horizontal="left" vertical="center"/>
    </xf>
    <xf numFmtId="0" fontId="15" fillId="5" borderId="15" xfId="1" applyFont="1" applyFill="1" applyBorder="1" applyAlignment="1">
      <alignment horizontal="left" vertical="center" wrapText="1"/>
    </xf>
    <xf numFmtId="0" fontId="16" fillId="5" borderId="15" xfId="0" applyFont="1" applyFill="1" applyBorder="1" applyAlignment="1">
      <alignment vertical="center"/>
    </xf>
    <xf numFmtId="0" fontId="16" fillId="5" borderId="16" xfId="0" applyFont="1" applyFill="1" applyBorder="1" applyAlignment="1">
      <alignment vertical="center"/>
    </xf>
    <xf numFmtId="0" fontId="7" fillId="3" borderId="19" xfId="0" applyFont="1" applyFill="1" applyBorder="1" applyAlignment="1">
      <alignment vertical="center"/>
    </xf>
    <xf numFmtId="0" fontId="19" fillId="4" borderId="4" xfId="0" applyFont="1" applyFill="1" applyBorder="1" applyAlignment="1">
      <alignment vertical="center"/>
    </xf>
    <xf numFmtId="0" fontId="20" fillId="0" borderId="0" xfId="0" applyFont="1" applyAlignment="1">
      <alignment vertical="center"/>
    </xf>
    <xf numFmtId="0" fontId="19" fillId="4" borderId="9" xfId="0" applyFont="1" applyFill="1" applyBorder="1" applyAlignment="1">
      <alignment horizontal="center" vertical="center"/>
    </xf>
    <xf numFmtId="0" fontId="20" fillId="4" borderId="4" xfId="0" applyFont="1" applyFill="1" applyBorder="1" applyAlignment="1">
      <alignment horizontal="left" vertical="top"/>
    </xf>
    <xf numFmtId="0" fontId="20" fillId="4" borderId="4" xfId="0" applyFont="1" applyFill="1" applyBorder="1" applyAlignment="1">
      <alignment vertical="center"/>
    </xf>
    <xf numFmtId="0" fontId="20" fillId="4" borderId="11" xfId="0" applyFont="1" applyFill="1" applyBorder="1" applyAlignment="1">
      <alignment vertical="center"/>
    </xf>
    <xf numFmtId="0" fontId="20" fillId="3" borderId="1" xfId="0" applyFont="1" applyFill="1" applyBorder="1" applyAlignment="1">
      <alignment vertical="center"/>
    </xf>
    <xf numFmtId="0" fontId="7" fillId="3" borderId="20" xfId="0" applyFont="1" applyFill="1" applyBorder="1" applyAlignment="1">
      <alignment vertical="center"/>
    </xf>
    <xf numFmtId="0" fontId="7" fillId="3" borderId="19" xfId="0" applyFont="1" applyFill="1" applyBorder="1" applyAlignment="1">
      <alignment horizontal="center" vertical="center"/>
    </xf>
    <xf numFmtId="0" fontId="9" fillId="3" borderId="0" xfId="0" applyFont="1" applyFill="1" applyAlignment="1">
      <alignment horizontal="left" vertical="top" wrapText="1"/>
    </xf>
    <xf numFmtId="0" fontId="9" fillId="3" borderId="2" xfId="0" applyFont="1" applyFill="1" applyBorder="1" applyAlignment="1">
      <alignment vertical="top" wrapText="1"/>
    </xf>
    <xf numFmtId="0" fontId="7" fillId="3" borderId="12" xfId="0" applyFont="1" applyFill="1" applyBorder="1" applyAlignment="1">
      <alignment vertical="center"/>
    </xf>
    <xf numFmtId="0" fontId="7" fillId="3" borderId="3" xfId="0" applyFont="1" applyFill="1" applyBorder="1" applyAlignment="1">
      <alignment vertical="center"/>
    </xf>
    <xf numFmtId="0" fontId="7" fillId="3" borderId="5" xfId="0" applyFont="1" applyFill="1" applyBorder="1" applyAlignment="1">
      <alignment vertical="center"/>
    </xf>
    <xf numFmtId="0" fontId="4" fillId="3" borderId="0" xfId="0" applyFont="1" applyFill="1" applyAlignment="1">
      <alignment vertical="center"/>
    </xf>
    <xf numFmtId="0" fontId="5" fillId="3" borderId="6" xfId="0" applyFont="1" applyFill="1" applyBorder="1" applyAlignment="1">
      <alignment vertical="center"/>
    </xf>
    <xf numFmtId="0" fontId="3" fillId="3" borderId="0" xfId="0" applyFont="1" applyFill="1" applyAlignment="1">
      <alignment vertical="center"/>
    </xf>
    <xf numFmtId="0" fontId="3" fillId="3" borderId="10" xfId="0" applyFont="1" applyFill="1" applyBorder="1" applyAlignment="1">
      <alignment vertical="center"/>
    </xf>
    <xf numFmtId="0" fontId="4" fillId="3" borderId="6" xfId="0" applyFont="1" applyFill="1" applyBorder="1" applyAlignment="1">
      <alignment vertical="center"/>
    </xf>
    <xf numFmtId="0" fontId="10" fillId="3" borderId="0" xfId="0" applyFont="1" applyFill="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11" fillId="3" borderId="10" xfId="0" applyFont="1" applyFill="1" applyBorder="1" applyAlignment="1">
      <alignment vertical="center"/>
    </xf>
    <xf numFmtId="0" fontId="4" fillId="3" borderId="1" xfId="0" applyFont="1" applyFill="1" applyBorder="1" applyAlignment="1">
      <alignment vertical="center"/>
    </xf>
    <xf numFmtId="0" fontId="13" fillId="3" borderId="19" xfId="0" applyFont="1" applyFill="1" applyBorder="1" applyAlignment="1">
      <alignment horizontal="left"/>
    </xf>
    <xf numFmtId="0" fontId="13" fillId="3" borderId="19" xfId="0" applyFont="1" applyFill="1" applyBorder="1" applyAlignment="1">
      <alignment horizontal="center"/>
    </xf>
    <xf numFmtId="0" fontId="6" fillId="6" borderId="14" xfId="0" applyFont="1" applyFill="1" applyBorder="1" applyAlignment="1">
      <alignment horizontal="left" vertical="center"/>
    </xf>
    <xf numFmtId="0" fontId="6" fillId="6" borderId="15" xfId="0" applyFont="1" applyFill="1" applyBorder="1" applyAlignment="1">
      <alignment horizontal="left" vertical="center"/>
    </xf>
    <xf numFmtId="0" fontId="14" fillId="6" borderId="15" xfId="1" applyFont="1" applyFill="1" applyBorder="1" applyAlignment="1">
      <alignment horizontal="left" vertical="center"/>
    </xf>
    <xf numFmtId="0" fontId="15" fillId="6" borderId="15" xfId="1" applyFont="1" applyFill="1" applyBorder="1" applyAlignment="1">
      <alignment horizontal="left" vertical="center" wrapText="1"/>
    </xf>
    <xf numFmtId="0" fontId="16" fillId="6" borderId="15" xfId="0" applyFont="1" applyFill="1" applyBorder="1" applyAlignment="1">
      <alignment vertical="center"/>
    </xf>
    <xf numFmtId="0" fontId="16" fillId="6" borderId="16" xfId="0" applyFont="1" applyFill="1" applyBorder="1" applyAlignment="1">
      <alignment vertical="center"/>
    </xf>
    <xf numFmtId="0" fontId="7" fillId="3" borderId="19" xfId="0" applyFont="1" applyFill="1" applyBorder="1" applyAlignment="1">
      <alignment horizontal="left" vertical="center"/>
    </xf>
    <xf numFmtId="0" fontId="9" fillId="3" borderId="19" xfId="0" applyFont="1" applyFill="1" applyBorder="1" applyAlignment="1">
      <alignment horizontal="left"/>
    </xf>
    <xf numFmtId="167" fontId="7" fillId="3" borderId="19" xfId="0" applyNumberFormat="1" applyFont="1" applyFill="1" applyBorder="1" applyAlignment="1">
      <alignment horizontal="left" vertical="center"/>
    </xf>
    <xf numFmtId="0" fontId="17" fillId="3" borderId="0" xfId="0" applyFont="1" applyFill="1" applyAlignment="1">
      <alignment horizontal="left" vertical="top" wrapText="1"/>
    </xf>
    <xf numFmtId="167" fontId="21" fillId="3" borderId="0" xfId="6" applyNumberFormat="1" applyFont="1" applyFill="1" applyBorder="1" applyAlignment="1">
      <alignment horizontal="left" vertical="center"/>
    </xf>
    <xf numFmtId="0" fontId="17" fillId="3" borderId="0" xfId="0" applyFont="1" applyFill="1" applyAlignment="1">
      <alignment horizontal="right" vertical="top" wrapText="1"/>
    </xf>
    <xf numFmtId="0" fontId="17" fillId="3" borderId="21" xfId="0" applyFont="1" applyFill="1" applyBorder="1" applyAlignment="1">
      <alignment horizontal="right" vertical="top" wrapText="1"/>
    </xf>
    <xf numFmtId="0" fontId="20" fillId="7" borderId="4" xfId="0" applyFont="1" applyFill="1" applyBorder="1" applyAlignment="1">
      <alignment vertical="center"/>
    </xf>
    <xf numFmtId="0" fontId="20" fillId="8" borderId="4" xfId="0" applyFont="1" applyFill="1" applyBorder="1" applyAlignment="1">
      <alignment vertical="center"/>
    </xf>
    <xf numFmtId="0" fontId="20" fillId="9" borderId="4" xfId="0" applyFont="1" applyFill="1" applyBorder="1" applyAlignment="1">
      <alignment vertical="center"/>
    </xf>
    <xf numFmtId="167" fontId="25" fillId="3" borderId="0" xfId="0" applyNumberFormat="1" applyFont="1" applyFill="1" applyAlignment="1">
      <alignment vertical="center"/>
    </xf>
    <xf numFmtId="164" fontId="25" fillId="3" borderId="0" xfId="0" applyNumberFormat="1" applyFont="1" applyFill="1" applyAlignment="1">
      <alignment vertical="center"/>
    </xf>
    <xf numFmtId="0" fontId="25" fillId="3" borderId="0" xfId="0" applyFont="1" applyFill="1" applyAlignment="1">
      <alignment vertical="center"/>
    </xf>
    <xf numFmtId="0" fontId="18" fillId="3" borderId="1" xfId="0" applyFont="1" applyFill="1" applyBorder="1" applyAlignment="1">
      <alignment horizontal="left" vertical="center" wrapText="1"/>
    </xf>
    <xf numFmtId="167" fontId="21" fillId="3" borderId="0" xfId="6" applyNumberFormat="1" applyFont="1" applyFill="1" applyBorder="1" applyAlignment="1">
      <alignment vertical="center"/>
    </xf>
    <xf numFmtId="0" fontId="27" fillId="0" borderId="1" xfId="0" applyFont="1" applyBorder="1" applyAlignment="1">
      <alignment vertical="center"/>
    </xf>
    <xf numFmtId="0" fontId="17" fillId="3" borderId="0" xfId="0" applyFont="1" applyFill="1" applyAlignment="1">
      <alignment horizontal="right"/>
    </xf>
    <xf numFmtId="0" fontId="9" fillId="0" borderId="0" xfId="0" applyFont="1"/>
    <xf numFmtId="167" fontId="9" fillId="3" borderId="0" xfId="0" applyNumberFormat="1" applyFont="1" applyFill="1"/>
    <xf numFmtId="0" fontId="28" fillId="3" borderId="0" xfId="0" applyFont="1" applyFill="1" applyAlignment="1">
      <alignment horizontal="left" vertical="top"/>
    </xf>
    <xf numFmtId="0" fontId="7" fillId="3" borderId="0" xfId="6" applyNumberFormat="1" applyFont="1" applyFill="1" applyBorder="1" applyAlignment="1">
      <alignment vertical="center"/>
    </xf>
    <xf numFmtId="0" fontId="27" fillId="3" borderId="1" xfId="0" applyFont="1" applyFill="1" applyBorder="1" applyAlignment="1">
      <alignment vertical="center"/>
    </xf>
    <xf numFmtId="0" fontId="29" fillId="3" borderId="0" xfId="0" applyFont="1" applyFill="1" applyAlignment="1">
      <alignment horizontal="left"/>
    </xf>
    <xf numFmtId="0" fontId="29" fillId="3" borderId="0" xfId="0" applyFont="1" applyFill="1" applyAlignment="1">
      <alignment horizontal="right"/>
    </xf>
    <xf numFmtId="0" fontId="7" fillId="3" borderId="19" xfId="6" applyNumberFormat="1" applyFont="1" applyFill="1" applyBorder="1" applyAlignment="1">
      <alignment vertical="center"/>
    </xf>
    <xf numFmtId="10" fontId="7" fillId="3" borderId="19" xfId="7" applyNumberFormat="1" applyFont="1" applyFill="1" applyBorder="1" applyAlignment="1">
      <alignment horizontal="right" vertical="center"/>
    </xf>
    <xf numFmtId="10" fontId="32" fillId="3" borderId="0" xfId="7" applyNumberFormat="1" applyFont="1" applyFill="1" applyBorder="1" applyAlignment="1">
      <alignment horizontal="right" vertical="center"/>
    </xf>
    <xf numFmtId="0" fontId="9" fillId="0" borderId="0" xfId="0" applyFont="1" applyAlignment="1">
      <alignment horizontal="left" vertical="top"/>
    </xf>
    <xf numFmtId="0" fontId="25" fillId="3" borderId="6" xfId="0" applyFont="1" applyFill="1" applyBorder="1" applyAlignment="1">
      <alignment horizontal="center" vertical="center"/>
    </xf>
    <xf numFmtId="0" fontId="27" fillId="3" borderId="0" xfId="0" applyFont="1" applyFill="1" applyAlignment="1">
      <alignment vertical="center"/>
    </xf>
    <xf numFmtId="0" fontId="30" fillId="3" borderId="0" xfId="0" applyFont="1" applyFill="1" applyAlignment="1">
      <alignment horizontal="left" vertical="center"/>
    </xf>
    <xf numFmtId="0" fontId="9" fillId="3" borderId="19" xfId="0" applyFont="1" applyFill="1" applyBorder="1" applyAlignment="1">
      <alignment horizontal="left" vertical="top"/>
    </xf>
    <xf numFmtId="166" fontId="28" fillId="3" borderId="19" xfId="7" applyNumberFormat="1" applyFont="1" applyFill="1" applyBorder="1" applyAlignment="1">
      <alignment horizontal="right" vertical="top"/>
    </xf>
    <xf numFmtId="0" fontId="32" fillId="3" borderId="0" xfId="0" applyFont="1" applyFill="1" applyAlignment="1">
      <alignment horizontal="left" vertical="top"/>
    </xf>
    <xf numFmtId="0" fontId="28" fillId="3" borderId="0" xfId="0" applyFont="1" applyFill="1" applyAlignment="1">
      <alignment horizontal="right" vertical="center"/>
    </xf>
    <xf numFmtId="166" fontId="28" fillId="3" borderId="0" xfId="7" applyNumberFormat="1" applyFont="1" applyFill="1" applyBorder="1" applyAlignment="1">
      <alignment horizontal="right" vertical="top"/>
    </xf>
    <xf numFmtId="0" fontId="9" fillId="3" borderId="0" xfId="0" applyFont="1" applyFill="1" applyAlignment="1">
      <alignment horizontal="right"/>
    </xf>
    <xf numFmtId="169" fontId="9" fillId="3" borderId="19" xfId="6" applyNumberFormat="1" applyFont="1" applyFill="1" applyBorder="1" applyAlignment="1">
      <alignment horizontal="right" vertical="center"/>
    </xf>
    <xf numFmtId="0" fontId="9" fillId="3" borderId="19" xfId="0" applyFont="1" applyFill="1" applyBorder="1" applyAlignment="1">
      <alignment horizontal="right" vertical="center"/>
    </xf>
    <xf numFmtId="169" fontId="9" fillId="3" borderId="0" xfId="6" applyNumberFormat="1" applyFont="1" applyFill="1" applyBorder="1" applyAlignment="1">
      <alignment horizontal="right" vertical="center"/>
    </xf>
    <xf numFmtId="0" fontId="9" fillId="3" borderId="0" xfId="0" applyFont="1" applyFill="1" applyAlignment="1">
      <alignment horizontal="right" vertical="center"/>
    </xf>
    <xf numFmtId="0" fontId="9" fillId="3" borderId="20" xfId="0" applyFont="1" applyFill="1" applyBorder="1" applyAlignment="1">
      <alignment horizontal="left" vertical="top"/>
    </xf>
    <xf numFmtId="0" fontId="34" fillId="3" borderId="0" xfId="0" applyFont="1" applyFill="1" applyAlignment="1">
      <alignment horizontal="left" vertical="top"/>
    </xf>
    <xf numFmtId="0" fontId="25" fillId="3" borderId="1" xfId="0" applyFont="1" applyFill="1" applyBorder="1" applyAlignment="1">
      <alignment horizontal="left" vertical="center"/>
    </xf>
    <xf numFmtId="0" fontId="13" fillId="3" borderId="6" xfId="0" applyFont="1" applyFill="1" applyBorder="1" applyAlignment="1">
      <alignment horizontal="left" vertical="center"/>
    </xf>
    <xf numFmtId="0" fontId="25" fillId="3" borderId="19" xfId="0" applyFont="1" applyFill="1" applyBorder="1" applyAlignment="1">
      <alignment horizontal="left" vertical="center"/>
    </xf>
    <xf numFmtId="0" fontId="25" fillId="3" borderId="0" xfId="0" applyFont="1" applyFill="1" applyAlignment="1">
      <alignment horizontal="left" vertical="center"/>
    </xf>
    <xf numFmtId="0" fontId="9" fillId="3" borderId="2" xfId="0" applyFont="1" applyFill="1" applyBorder="1" applyAlignment="1">
      <alignment vertical="center" wrapText="1"/>
    </xf>
    <xf numFmtId="0" fontId="19" fillId="4" borderId="1" xfId="0" applyFont="1" applyFill="1" applyBorder="1" applyAlignment="1">
      <alignment vertical="center"/>
    </xf>
    <xf numFmtId="0" fontId="20" fillId="4" borderId="1" xfId="0" applyFont="1" applyFill="1" applyBorder="1" applyAlignment="1">
      <alignment horizontal="left" vertical="top"/>
    </xf>
    <xf numFmtId="0" fontId="20" fillId="4" borderId="1" xfId="0" applyFont="1" applyFill="1" applyBorder="1" applyAlignment="1">
      <alignment vertical="center"/>
    </xf>
    <xf numFmtId="0" fontId="9" fillId="3" borderId="2" xfId="0" applyFont="1" applyFill="1" applyBorder="1" applyAlignment="1">
      <alignment vertical="top"/>
    </xf>
    <xf numFmtId="0" fontId="40" fillId="3" borderId="0" xfId="2" applyFont="1" applyFill="1" applyBorder="1" applyAlignment="1"/>
    <xf numFmtId="0" fontId="3" fillId="3" borderId="0" xfId="0" applyFont="1" applyFill="1" applyAlignment="1">
      <alignment horizontal="center" vertical="center"/>
    </xf>
    <xf numFmtId="0" fontId="19" fillId="4" borderId="9" xfId="0" applyFont="1" applyFill="1" applyBorder="1" applyAlignment="1">
      <alignment horizontal="left" vertical="center"/>
    </xf>
    <xf numFmtId="0" fontId="35" fillId="3" borderId="0" xfId="2" applyFont="1" applyFill="1" applyBorder="1" applyAlignment="1">
      <alignment horizontal="left"/>
    </xf>
    <xf numFmtId="0" fontId="28" fillId="3" borderId="0" xfId="0" applyFont="1" applyFill="1" applyAlignment="1">
      <alignment horizontal="left" vertical="center"/>
    </xf>
    <xf numFmtId="169" fontId="7" fillId="3" borderId="0" xfId="6" applyNumberFormat="1" applyFont="1" applyFill="1" applyBorder="1" applyAlignment="1">
      <alignment horizontal="left" vertical="center" wrapText="1"/>
    </xf>
    <xf numFmtId="0" fontId="21" fillId="3" borderId="0" xfId="0" applyFont="1" applyFill="1" applyAlignment="1">
      <alignment horizontal="left" vertical="center"/>
    </xf>
    <xf numFmtId="0" fontId="7" fillId="3" borderId="0" xfId="0" applyFont="1" applyFill="1" applyAlignment="1">
      <alignment horizontal="center" vertical="top"/>
    </xf>
    <xf numFmtId="0" fontId="7" fillId="3" borderId="19" xfId="0" applyFont="1" applyFill="1" applyBorder="1" applyAlignment="1">
      <alignment horizontal="right" vertical="center"/>
    </xf>
    <xf numFmtId="0" fontId="9" fillId="3" borderId="21" xfId="0" applyFont="1" applyFill="1" applyBorder="1" applyAlignment="1">
      <alignment vertical="top"/>
    </xf>
    <xf numFmtId="0" fontId="9" fillId="3" borderId="21" xfId="0" applyFont="1" applyFill="1" applyBorder="1"/>
    <xf numFmtId="0" fontId="9" fillId="3" borderId="19" xfId="0" applyFont="1" applyFill="1" applyBorder="1" applyAlignment="1">
      <alignment vertical="top" wrapText="1"/>
    </xf>
    <xf numFmtId="0" fontId="9" fillId="3" borderId="0" xfId="0" applyFont="1" applyFill="1" applyAlignment="1">
      <alignment vertical="top" wrapText="1"/>
    </xf>
    <xf numFmtId="9" fontId="7" fillId="3" borderId="19" xfId="7" applyFont="1" applyFill="1" applyBorder="1" applyAlignment="1">
      <alignment vertical="center"/>
    </xf>
    <xf numFmtId="9" fontId="7" fillId="3" borderId="0" xfId="7" applyFont="1" applyFill="1" applyAlignment="1">
      <alignment vertical="center"/>
    </xf>
    <xf numFmtId="167" fontId="21" fillId="3" borderId="0" xfId="6" applyNumberFormat="1" applyFont="1" applyFill="1" applyBorder="1" applyAlignment="1">
      <alignment horizontal="left"/>
    </xf>
    <xf numFmtId="0" fontId="25" fillId="3" borderId="23" xfId="0" applyFont="1" applyFill="1" applyBorder="1" applyAlignment="1">
      <alignment vertical="center"/>
    </xf>
    <xf numFmtId="0" fontId="7" fillId="3" borderId="23" xfId="0" applyFont="1" applyFill="1" applyBorder="1" applyAlignment="1">
      <alignment vertical="center"/>
    </xf>
    <xf numFmtId="167" fontId="25" fillId="3" borderId="23" xfId="0" applyNumberFormat="1" applyFont="1" applyFill="1" applyBorder="1" applyAlignment="1">
      <alignment vertical="center"/>
    </xf>
    <xf numFmtId="167" fontId="21" fillId="3" borderId="0" xfId="6" applyNumberFormat="1" applyFont="1" applyFill="1" applyBorder="1" applyAlignment="1">
      <alignment horizontal="right"/>
    </xf>
    <xf numFmtId="0" fontId="9" fillId="3" borderId="19" xfId="0" applyFont="1" applyFill="1" applyBorder="1" applyAlignment="1">
      <alignment horizontal="left" vertical="top" wrapText="1"/>
    </xf>
    <xf numFmtId="0" fontId="9" fillId="3" borderId="2" xfId="0" applyFont="1" applyFill="1" applyBorder="1" applyAlignment="1">
      <alignment horizontal="left" vertical="top" wrapText="1"/>
    </xf>
    <xf numFmtId="49" fontId="9" fillId="3" borderId="2" xfId="0" applyNumberFormat="1" applyFont="1" applyFill="1" applyBorder="1" applyAlignment="1">
      <alignment horizontal="left" vertical="top" wrapText="1"/>
    </xf>
    <xf numFmtId="49" fontId="9" fillId="3" borderId="2" xfId="0" applyNumberFormat="1" applyFont="1" applyFill="1" applyBorder="1" applyAlignment="1">
      <alignment horizontal="left" wrapText="1"/>
    </xf>
    <xf numFmtId="49" fontId="13" fillId="3" borderId="19" xfId="0" applyNumberFormat="1" applyFont="1" applyFill="1" applyBorder="1" applyAlignment="1">
      <alignment vertical="center"/>
    </xf>
    <xf numFmtId="49" fontId="9" fillId="3" borderId="2" xfId="0" applyNumberFormat="1" applyFont="1" applyFill="1" applyBorder="1" applyAlignment="1">
      <alignment vertical="top"/>
    </xf>
    <xf numFmtId="0" fontId="19" fillId="4" borderId="0" xfId="0" applyFont="1" applyFill="1" applyAlignment="1">
      <alignment horizontal="left" vertical="center"/>
    </xf>
    <xf numFmtId="0" fontId="16" fillId="5" borderId="26" xfId="0" applyFont="1" applyFill="1" applyBorder="1" applyAlignment="1">
      <alignment vertical="center"/>
    </xf>
    <xf numFmtId="0" fontId="7" fillId="3" borderId="25" xfId="0" applyFont="1" applyFill="1" applyBorder="1" applyAlignment="1">
      <alignment vertical="center"/>
    </xf>
    <xf numFmtId="0" fontId="17" fillId="3" borderId="0" xfId="0" applyFont="1" applyFill="1" applyAlignment="1">
      <alignment horizontal="left" vertical="top"/>
    </xf>
    <xf numFmtId="0" fontId="9" fillId="3" borderId="25" xfId="0" applyFont="1" applyFill="1" applyBorder="1" applyAlignment="1">
      <alignment vertical="center"/>
    </xf>
    <xf numFmtId="49" fontId="9" fillId="3" borderId="0" xfId="0" applyNumberFormat="1" applyFont="1" applyFill="1" applyAlignment="1">
      <alignment horizontal="center" wrapText="1"/>
    </xf>
    <xf numFmtId="0" fontId="9" fillId="3" borderId="0" xfId="0" applyFont="1" applyFill="1" applyAlignment="1">
      <alignment vertical="center" wrapText="1"/>
    </xf>
    <xf numFmtId="49" fontId="9" fillId="3" borderId="0" xfId="0" applyNumberFormat="1" applyFont="1" applyFill="1" applyAlignment="1">
      <alignment horizontal="center"/>
    </xf>
    <xf numFmtId="49" fontId="9" fillId="3" borderId="0" xfId="0" applyNumberFormat="1" applyFont="1" applyFill="1" applyAlignment="1">
      <alignment horizontal="left" vertical="top" wrapText="1"/>
    </xf>
    <xf numFmtId="0" fontId="13" fillId="3" borderId="25" xfId="0" applyFont="1" applyFill="1" applyBorder="1" applyAlignment="1">
      <alignment horizontal="left" vertical="center"/>
    </xf>
    <xf numFmtId="49" fontId="13" fillId="3" borderId="0" xfId="0" applyNumberFormat="1" applyFont="1" applyFill="1" applyAlignment="1">
      <alignment vertical="center"/>
    </xf>
    <xf numFmtId="49" fontId="9" fillId="3" borderId="0" xfId="0" applyNumberFormat="1" applyFont="1" applyFill="1"/>
    <xf numFmtId="0" fontId="9" fillId="0" borderId="25" xfId="0" applyFont="1" applyBorder="1" applyAlignment="1">
      <alignment vertical="center"/>
    </xf>
    <xf numFmtId="0" fontId="7" fillId="3" borderId="28" xfId="0" applyFont="1" applyFill="1" applyBorder="1" applyAlignment="1">
      <alignment vertical="center"/>
    </xf>
    <xf numFmtId="49" fontId="9" fillId="3" borderId="21" xfId="0" applyNumberFormat="1" applyFont="1" applyFill="1" applyBorder="1" applyAlignment="1">
      <alignment horizontal="left" vertical="top" wrapText="1"/>
    </xf>
    <xf numFmtId="49" fontId="9" fillId="3" borderId="22" xfId="0" applyNumberFormat="1" applyFont="1" applyFill="1" applyBorder="1" applyAlignment="1">
      <alignment horizontal="left" vertical="top" wrapText="1"/>
    </xf>
    <xf numFmtId="0" fontId="9" fillId="3" borderId="22" xfId="0" applyFont="1" applyFill="1" applyBorder="1"/>
    <xf numFmtId="164" fontId="7" fillId="3" borderId="0" xfId="6" applyFont="1" applyFill="1" applyBorder="1" applyAlignment="1">
      <alignment horizontal="left" vertical="center"/>
    </xf>
    <xf numFmtId="0" fontId="13" fillId="3" borderId="10" xfId="0" applyFont="1" applyFill="1" applyBorder="1" applyAlignment="1">
      <alignment horizontal="left" vertical="center"/>
    </xf>
    <xf numFmtId="49" fontId="13" fillId="10" borderId="29" xfId="0" applyNumberFormat="1" applyFont="1" applyFill="1" applyBorder="1" applyAlignment="1">
      <alignment vertical="center"/>
    </xf>
    <xf numFmtId="49" fontId="9" fillId="10" borderId="30" xfId="0" applyNumberFormat="1" applyFont="1" applyFill="1" applyBorder="1" applyAlignment="1">
      <alignment horizontal="left" vertical="top" wrapText="1"/>
    </xf>
    <xf numFmtId="49" fontId="9" fillId="10" borderId="0" xfId="0" applyNumberFormat="1" applyFont="1" applyFill="1" applyAlignment="1">
      <alignment horizontal="left" vertical="top" wrapText="1"/>
    </xf>
    <xf numFmtId="49" fontId="9" fillId="10" borderId="32" xfId="0" applyNumberFormat="1" applyFont="1" applyFill="1" applyBorder="1" applyAlignment="1">
      <alignment horizontal="left" vertical="top" wrapText="1"/>
    </xf>
    <xf numFmtId="49" fontId="13" fillId="10" borderId="0" xfId="0" applyNumberFormat="1" applyFont="1" applyFill="1" applyAlignment="1">
      <alignment vertical="center"/>
    </xf>
    <xf numFmtId="0" fontId="20" fillId="3" borderId="22" xfId="0" applyFont="1" applyFill="1" applyBorder="1" applyAlignment="1">
      <alignment vertical="center"/>
    </xf>
    <xf numFmtId="0" fontId="20" fillId="4" borderId="9" xfId="0" applyFont="1" applyFill="1" applyBorder="1" applyAlignment="1">
      <alignment vertical="center"/>
    </xf>
    <xf numFmtId="0" fontId="18" fillId="3" borderId="0" xfId="0" applyFont="1" applyFill="1" applyAlignment="1">
      <alignment horizontal="left" vertical="center"/>
    </xf>
    <xf numFmtId="0" fontId="21" fillId="3" borderId="0" xfId="0" applyFont="1" applyFill="1" applyAlignment="1">
      <alignment horizontal="center" vertical="center"/>
    </xf>
    <xf numFmtId="0" fontId="7" fillId="3" borderId="18" xfId="0" applyFont="1" applyFill="1" applyBorder="1" applyAlignment="1">
      <alignment vertical="center"/>
    </xf>
    <xf numFmtId="0" fontId="17" fillId="3" borderId="18" xfId="0" applyFont="1" applyFill="1" applyBorder="1" applyAlignment="1">
      <alignment horizontal="left" vertical="top"/>
    </xf>
    <xf numFmtId="0" fontId="7" fillId="11" borderId="0" xfId="0" applyFont="1" applyFill="1" applyAlignment="1">
      <alignment vertical="center"/>
    </xf>
    <xf numFmtId="0" fontId="21" fillId="3" borderId="33" xfId="0" applyFont="1" applyFill="1" applyBorder="1" applyAlignment="1">
      <alignment horizontal="left" vertical="center"/>
    </xf>
    <xf numFmtId="167" fontId="21" fillId="3" borderId="33" xfId="6" applyNumberFormat="1" applyFont="1" applyFill="1" applyBorder="1" applyAlignment="1">
      <alignment horizontal="right"/>
    </xf>
    <xf numFmtId="167" fontId="21" fillId="3" borderId="33" xfId="6" applyNumberFormat="1" applyFont="1" applyFill="1" applyBorder="1" applyAlignment="1">
      <alignment horizontal="left" vertical="center"/>
    </xf>
    <xf numFmtId="0" fontId="21" fillId="3" borderId="34" xfId="0" applyFont="1" applyFill="1" applyBorder="1" applyAlignment="1">
      <alignment horizontal="left" vertical="center"/>
    </xf>
    <xf numFmtId="167" fontId="21" fillId="3" borderId="34" xfId="6" applyNumberFormat="1" applyFont="1" applyFill="1" applyBorder="1" applyAlignment="1">
      <alignment horizontal="right"/>
    </xf>
    <xf numFmtId="0" fontId="5" fillId="0" borderId="0" xfId="0" applyFont="1" applyAlignment="1">
      <alignment vertical="center"/>
    </xf>
    <xf numFmtId="167" fontId="21" fillId="11" borderId="33" xfId="6" applyNumberFormat="1" applyFont="1" applyFill="1" applyBorder="1" applyAlignment="1">
      <alignment horizontal="right"/>
    </xf>
    <xf numFmtId="167" fontId="21" fillId="11" borderId="34" xfId="6" applyNumberFormat="1" applyFont="1" applyFill="1" applyBorder="1" applyAlignment="1">
      <alignment horizontal="right"/>
    </xf>
    <xf numFmtId="0" fontId="27" fillId="8" borderId="4" xfId="0" applyFont="1" applyFill="1" applyBorder="1" applyAlignment="1">
      <alignment horizontal="right" vertical="center"/>
    </xf>
    <xf numFmtId="0" fontId="27" fillId="7" borderId="4" xfId="0" applyFont="1" applyFill="1" applyBorder="1" applyAlignment="1">
      <alignment horizontal="right" vertical="center"/>
    </xf>
    <xf numFmtId="0" fontId="21" fillId="3" borderId="0" xfId="0" applyFont="1" applyFill="1" applyAlignment="1">
      <alignment horizontal="left" vertical="center" indent="2"/>
    </xf>
    <xf numFmtId="0" fontId="26" fillId="3" borderId="0" xfId="0" applyFont="1" applyFill="1" applyAlignment="1">
      <alignment horizontal="left" vertical="center"/>
    </xf>
    <xf numFmtId="0" fontId="13" fillId="3" borderId="6" xfId="0" applyFont="1" applyFill="1" applyBorder="1"/>
    <xf numFmtId="0" fontId="13" fillId="3" borderId="10" xfId="0" applyFont="1" applyFill="1" applyBorder="1" applyAlignment="1">
      <alignment vertical="center"/>
    </xf>
    <xf numFmtId="49" fontId="21" fillId="3" borderId="0" xfId="0" applyNumberFormat="1" applyFont="1" applyFill="1" applyAlignment="1">
      <alignment vertical="center"/>
    </xf>
    <xf numFmtId="49" fontId="7" fillId="3" borderId="19" xfId="0" applyNumberFormat="1" applyFont="1" applyFill="1" applyBorder="1" applyAlignment="1">
      <alignment horizontal="left" vertical="center"/>
    </xf>
    <xf numFmtId="0" fontId="21" fillId="3" borderId="0" xfId="0" applyFont="1" applyFill="1" applyAlignment="1">
      <alignment horizontal="left" vertical="center" indent="1"/>
    </xf>
    <xf numFmtId="0" fontId="9" fillId="0" borderId="10" xfId="0" applyFont="1" applyBorder="1" applyAlignment="1">
      <alignment vertical="center"/>
    </xf>
    <xf numFmtId="0" fontId="48" fillId="3" borderId="0" xfId="6" applyNumberFormat="1" applyFont="1" applyFill="1" applyBorder="1" applyAlignment="1">
      <alignment horizontal="left" vertical="center"/>
    </xf>
    <xf numFmtId="0" fontId="48" fillId="3" borderId="0" xfId="0" applyFont="1" applyFill="1" applyAlignment="1">
      <alignment vertical="center"/>
    </xf>
    <xf numFmtId="0" fontId="48" fillId="3" borderId="0" xfId="6" applyNumberFormat="1" applyFont="1" applyFill="1" applyBorder="1" applyAlignment="1">
      <alignment vertical="center"/>
    </xf>
    <xf numFmtId="0" fontId="48" fillId="3" borderId="19" xfId="0" applyFont="1" applyFill="1" applyBorder="1"/>
    <xf numFmtId="0" fontId="48" fillId="3" borderId="19" xfId="0" applyFont="1" applyFill="1" applyBorder="1" applyAlignment="1">
      <alignment horizontal="left" vertical="top"/>
    </xf>
    <xf numFmtId="0" fontId="48" fillId="3" borderId="0" xfId="0" applyFont="1" applyFill="1"/>
    <xf numFmtId="0" fontId="48" fillId="3" borderId="0" xfId="0" applyFont="1" applyFill="1" applyAlignment="1">
      <alignment horizontal="left" vertical="top"/>
    </xf>
    <xf numFmtId="0" fontId="48" fillId="3" borderId="20" xfId="0" applyFont="1" applyFill="1" applyBorder="1" applyAlignment="1">
      <alignment vertical="center"/>
    </xf>
    <xf numFmtId="0" fontId="49" fillId="3" borderId="19" xfId="0" applyFont="1" applyFill="1" applyBorder="1" applyAlignment="1">
      <alignment horizontal="left"/>
    </xf>
    <xf numFmtId="0" fontId="25" fillId="3" borderId="21" xfId="0" applyFont="1" applyFill="1" applyBorder="1" applyAlignment="1">
      <alignment vertical="center"/>
    </xf>
    <xf numFmtId="0" fontId="49" fillId="3" borderId="21" xfId="0" applyFont="1" applyFill="1" applyBorder="1" applyAlignment="1">
      <alignment horizontal="left" vertical="center"/>
    </xf>
    <xf numFmtId="0" fontId="28" fillId="3" borderId="21" xfId="0" applyFont="1" applyFill="1" applyBorder="1" applyAlignment="1">
      <alignment horizontal="right" vertical="center"/>
    </xf>
    <xf numFmtId="166" fontId="28" fillId="3" borderId="21" xfId="7" applyNumberFormat="1" applyFont="1" applyFill="1" applyBorder="1" applyAlignment="1">
      <alignment horizontal="right" vertical="top"/>
    </xf>
    <xf numFmtId="0" fontId="7" fillId="3" borderId="0" xfId="0" applyFont="1" applyFill="1" applyAlignment="1">
      <alignment horizontal="left" vertical="center"/>
    </xf>
    <xf numFmtId="0" fontId="7" fillId="3" borderId="3" xfId="0" applyFont="1" applyFill="1" applyBorder="1" applyAlignment="1">
      <alignment horizontal="left" vertical="center"/>
    </xf>
    <xf numFmtId="0" fontId="3" fillId="3" borderId="0" xfId="0" applyFont="1" applyFill="1" applyAlignment="1">
      <alignment horizontal="left" vertical="center"/>
    </xf>
    <xf numFmtId="0" fontId="11" fillId="3" borderId="0" xfId="0" applyFont="1" applyFill="1" applyAlignment="1">
      <alignment horizontal="left" vertical="center"/>
    </xf>
    <xf numFmtId="0" fontId="16" fillId="6" borderId="15" xfId="0" applyFont="1" applyFill="1" applyBorder="1" applyAlignment="1">
      <alignment horizontal="left" vertical="center"/>
    </xf>
    <xf numFmtId="0" fontId="20" fillId="4" borderId="4" xfId="0" applyFont="1" applyFill="1" applyBorder="1" applyAlignment="1">
      <alignment horizontal="left" vertical="center"/>
    </xf>
    <xf numFmtId="0" fontId="20" fillId="4" borderId="0" xfId="0" applyFont="1" applyFill="1" applyAlignment="1">
      <alignment vertical="center"/>
    </xf>
    <xf numFmtId="0" fontId="9" fillId="3" borderId="0" xfId="0" applyFont="1" applyFill="1" applyAlignment="1">
      <alignment horizontal="left" vertical="center"/>
    </xf>
    <xf numFmtId="1" fontId="7" fillId="3" borderId="19" xfId="0" applyNumberFormat="1" applyFont="1" applyFill="1" applyBorder="1" applyAlignment="1">
      <alignment horizontal="left" vertical="center"/>
    </xf>
    <xf numFmtId="0" fontId="7" fillId="3" borderId="8" xfId="0" applyFont="1" applyFill="1" applyBorder="1" applyAlignment="1">
      <alignment horizontal="left" vertical="center"/>
    </xf>
    <xf numFmtId="1" fontId="7" fillId="3" borderId="0" xfId="0" applyNumberFormat="1" applyFont="1" applyFill="1" applyAlignment="1">
      <alignment vertical="center"/>
    </xf>
    <xf numFmtId="0" fontId="49" fillId="3" borderId="0" xfId="0" applyFont="1" applyFill="1" applyAlignment="1">
      <alignment horizontal="left" vertical="center"/>
    </xf>
    <xf numFmtId="0" fontId="49" fillId="3" borderId="0" xfId="0" applyFont="1" applyFill="1" applyAlignment="1">
      <alignment horizontal="left" vertical="top" wrapText="1"/>
    </xf>
    <xf numFmtId="0" fontId="49" fillId="3" borderId="21" xfId="0" applyFont="1" applyFill="1" applyBorder="1" applyAlignment="1">
      <alignment vertical="center" wrapText="1"/>
    </xf>
    <xf numFmtId="0" fontId="26" fillId="3" borderId="35" xfId="0" applyFont="1" applyFill="1" applyBorder="1" applyAlignment="1">
      <alignment horizontal="left" vertical="center"/>
    </xf>
    <xf numFmtId="9" fontId="21" fillId="3" borderId="0" xfId="7" applyFont="1" applyFill="1" applyBorder="1" applyAlignment="1">
      <alignment horizontal="right"/>
    </xf>
    <xf numFmtId="0" fontId="17" fillId="3" borderId="36" xfId="0" applyFont="1" applyFill="1" applyBorder="1" applyAlignment="1">
      <alignment horizontal="right" vertical="top" wrapText="1"/>
    </xf>
    <xf numFmtId="0" fontId="9" fillId="3" borderId="35" xfId="0" applyFont="1" applyFill="1" applyBorder="1"/>
    <xf numFmtId="0" fontId="21" fillId="3" borderId="35" xfId="0" applyFont="1" applyFill="1" applyBorder="1" applyAlignment="1">
      <alignment horizontal="left" vertical="center"/>
    </xf>
    <xf numFmtId="0" fontId="21" fillId="3" borderId="35" xfId="0" applyFont="1" applyFill="1" applyBorder="1" applyAlignment="1">
      <alignment horizontal="left" vertical="center" indent="2"/>
    </xf>
    <xf numFmtId="9" fontId="9" fillId="3" borderId="0" xfId="7" applyFont="1" applyFill="1"/>
    <xf numFmtId="0" fontId="13" fillId="3" borderId="0" xfId="0" applyFont="1" applyFill="1" applyAlignment="1">
      <alignment horizontal="left"/>
    </xf>
    <xf numFmtId="0" fontId="21" fillId="3" borderId="0" xfId="0" applyFont="1" applyFill="1" applyAlignment="1">
      <alignment horizontal="left" vertical="center" indent="3"/>
    </xf>
    <xf numFmtId="167" fontId="9" fillId="3" borderId="19" xfId="6" applyNumberFormat="1" applyFont="1" applyFill="1" applyBorder="1" applyAlignment="1">
      <alignment horizontal="right" vertical="center"/>
    </xf>
    <xf numFmtId="167" fontId="9" fillId="3" borderId="0" xfId="6" applyNumberFormat="1" applyFont="1" applyFill="1" applyBorder="1" applyAlignment="1">
      <alignment horizontal="right" vertical="center"/>
    </xf>
    <xf numFmtId="0" fontId="53" fillId="3" borderId="19" xfId="0" applyFont="1" applyFill="1" applyBorder="1" applyAlignment="1">
      <alignment vertical="center"/>
    </xf>
    <xf numFmtId="0" fontId="53" fillId="3" borderId="0" xfId="0" applyFont="1" applyFill="1" applyAlignment="1">
      <alignment vertical="center"/>
    </xf>
    <xf numFmtId="0" fontId="54" fillId="3" borderId="0" xfId="0" applyFont="1" applyFill="1" applyAlignment="1">
      <alignment horizontal="right"/>
    </xf>
    <xf numFmtId="0" fontId="54" fillId="3" borderId="0" xfId="0" applyFont="1" applyFill="1" applyAlignment="1">
      <alignment horizontal="left"/>
    </xf>
    <xf numFmtId="0" fontId="53" fillId="3" borderId="0" xfId="0" applyFont="1" applyFill="1" applyAlignment="1">
      <alignment horizontal="left" vertical="center"/>
    </xf>
    <xf numFmtId="164" fontId="53" fillId="3" borderId="0" xfId="6" applyFont="1" applyFill="1" applyBorder="1" applyAlignment="1">
      <alignment horizontal="left" vertical="center"/>
    </xf>
    <xf numFmtId="0" fontId="54" fillId="3" borderId="21" xfId="0" applyFont="1" applyFill="1" applyBorder="1" applyAlignment="1">
      <alignment horizontal="right" vertical="top"/>
    </xf>
    <xf numFmtId="0" fontId="54" fillId="3" borderId="21" xfId="0" applyFont="1" applyFill="1" applyBorder="1" applyAlignment="1">
      <alignment horizontal="right" vertical="top" wrapText="1"/>
    </xf>
    <xf numFmtId="0" fontId="54" fillId="3" borderId="21" xfId="0" applyFont="1" applyFill="1" applyBorder="1" applyAlignment="1">
      <alignment horizontal="right" wrapText="1"/>
    </xf>
    <xf numFmtId="0" fontId="42" fillId="3" borderId="0" xfId="2" applyFont="1" applyFill="1" applyBorder="1" applyAlignment="1">
      <alignment horizontal="left"/>
    </xf>
    <xf numFmtId="167" fontId="28" fillId="3" borderId="19" xfId="6" applyNumberFormat="1" applyFont="1" applyFill="1" applyBorder="1" applyAlignment="1">
      <alignment horizontal="center" vertical="center"/>
    </xf>
    <xf numFmtId="173" fontId="9" fillId="3" borderId="19" xfId="16" applyNumberFormat="1" applyFont="1" applyFill="1" applyBorder="1" applyAlignment="1">
      <alignment horizontal="right" vertical="center"/>
    </xf>
    <xf numFmtId="173" fontId="9" fillId="3" borderId="0" xfId="16" applyNumberFormat="1" applyFont="1" applyFill="1" applyBorder="1" applyAlignment="1">
      <alignment horizontal="right" vertical="center"/>
    </xf>
    <xf numFmtId="0" fontId="17" fillId="3" borderId="0" xfId="0" applyFont="1" applyFill="1" applyAlignment="1">
      <alignment horizontal="center" vertical="top" wrapText="1"/>
    </xf>
    <xf numFmtId="0" fontId="59" fillId="3" borderId="0" xfId="0" applyFont="1" applyFill="1" applyAlignment="1">
      <alignment vertical="center"/>
    </xf>
    <xf numFmtId="0" fontId="59" fillId="3" borderId="0" xfId="0" applyFont="1" applyFill="1"/>
    <xf numFmtId="167" fontId="9" fillId="3" borderId="0" xfId="0" applyNumberFormat="1" applyFont="1" applyFill="1" applyAlignment="1">
      <alignment horizontal="center"/>
    </xf>
    <xf numFmtId="0" fontId="62" fillId="3" borderId="0" xfId="0" applyFont="1" applyFill="1" applyAlignment="1">
      <alignment horizontal="left" vertical="top"/>
    </xf>
    <xf numFmtId="0" fontId="64" fillId="3" borderId="19" xfId="0" applyFont="1" applyFill="1" applyBorder="1" applyAlignment="1">
      <alignment vertical="center"/>
    </xf>
    <xf numFmtId="10" fontId="64" fillId="3" borderId="19" xfId="7" applyNumberFormat="1" applyFont="1" applyFill="1" applyBorder="1" applyAlignment="1">
      <alignment horizontal="right" vertical="center"/>
    </xf>
    <xf numFmtId="0" fontId="64" fillId="3" borderId="0" xfId="0" applyFont="1" applyFill="1" applyAlignment="1">
      <alignment vertical="center"/>
    </xf>
    <xf numFmtId="0" fontId="48" fillId="3" borderId="19" xfId="0" applyFont="1" applyFill="1" applyBorder="1" applyAlignment="1">
      <alignment vertical="center"/>
    </xf>
    <xf numFmtId="0" fontId="62" fillId="3" borderId="6" xfId="0" applyFont="1" applyFill="1" applyBorder="1"/>
    <xf numFmtId="0" fontId="62" fillId="3" borderId="6" xfId="0" applyFont="1" applyFill="1" applyBorder="1" applyAlignment="1">
      <alignment horizontal="right"/>
    </xf>
    <xf numFmtId="0" fontId="64" fillId="3" borderId="40" xfId="0" applyFont="1" applyFill="1" applyBorder="1" applyAlignment="1">
      <alignment vertical="center"/>
    </xf>
    <xf numFmtId="0" fontId="9" fillId="3" borderId="40" xfId="0" applyFont="1" applyFill="1" applyBorder="1"/>
    <xf numFmtId="0" fontId="7" fillId="3" borderId="40" xfId="0" applyFont="1" applyFill="1" applyBorder="1" applyAlignment="1">
      <alignment vertical="center"/>
    </xf>
    <xf numFmtId="0" fontId="67" fillId="3" borderId="0" xfId="0" applyFont="1" applyFill="1"/>
    <xf numFmtId="0" fontId="55" fillId="3" borderId="0" xfId="0" applyFont="1" applyFill="1" applyAlignment="1">
      <alignment vertical="center"/>
    </xf>
    <xf numFmtId="0" fontId="29" fillId="3" borderId="39" xfId="0" applyFont="1" applyFill="1" applyBorder="1" applyAlignment="1">
      <alignment horizontal="left"/>
    </xf>
    <xf numFmtId="0" fontId="20" fillId="3" borderId="19" xfId="6" applyNumberFormat="1" applyFont="1" applyFill="1" applyBorder="1" applyAlignment="1">
      <alignment horizontal="left" vertical="center"/>
    </xf>
    <xf numFmtId="0" fontId="20" fillId="3" borderId="0" xfId="6" applyNumberFormat="1" applyFont="1" applyFill="1" applyBorder="1" applyAlignment="1">
      <alignment horizontal="left" vertical="center"/>
    </xf>
    <xf numFmtId="0" fontId="20" fillId="3" borderId="21" xfId="6" applyNumberFormat="1" applyFont="1" applyFill="1" applyBorder="1" applyAlignment="1">
      <alignment horizontal="left" vertical="center"/>
    </xf>
    <xf numFmtId="0" fontId="48" fillId="3" borderId="21" xfId="0" applyFont="1" applyFill="1" applyBorder="1" applyAlignment="1">
      <alignment vertical="center"/>
    </xf>
    <xf numFmtId="0" fontId="48" fillId="3" borderId="21" xfId="6" applyNumberFormat="1" applyFont="1" applyFill="1" applyBorder="1" applyAlignment="1">
      <alignment vertical="center"/>
    </xf>
    <xf numFmtId="0" fontId="20" fillId="3" borderId="41" xfId="6" applyNumberFormat="1" applyFont="1" applyFill="1" applyBorder="1" applyAlignment="1">
      <alignment horizontal="left" vertical="center"/>
    </xf>
    <xf numFmtId="0" fontId="7" fillId="3" borderId="41" xfId="0" applyFont="1" applyFill="1" applyBorder="1" applyAlignment="1">
      <alignment vertical="center"/>
    </xf>
    <xf numFmtId="9" fontId="7" fillId="3" borderId="41" xfId="7" applyFont="1" applyFill="1" applyBorder="1" applyAlignment="1">
      <alignment horizontal="right" vertical="center"/>
    </xf>
    <xf numFmtId="0" fontId="20" fillId="3" borderId="40" xfId="6" applyNumberFormat="1" applyFont="1" applyFill="1" applyBorder="1" applyAlignment="1">
      <alignment horizontal="left" vertical="center"/>
    </xf>
    <xf numFmtId="10" fontId="32" fillId="3" borderId="41" xfId="7" applyNumberFormat="1" applyFont="1" applyFill="1" applyBorder="1" applyAlignment="1">
      <alignment horizontal="right" vertical="center"/>
    </xf>
    <xf numFmtId="0" fontId="68" fillId="3" borderId="0" xfId="0" applyFont="1" applyFill="1" applyAlignment="1">
      <alignment horizontal="left" vertical="top"/>
    </xf>
    <xf numFmtId="0" fontId="29" fillId="3" borderId="39" xfId="0" applyFont="1" applyFill="1" applyBorder="1" applyAlignment="1">
      <alignment horizontal="left" vertical="center"/>
    </xf>
    <xf numFmtId="0" fontId="30" fillId="3" borderId="39" xfId="0" applyFont="1" applyFill="1" applyBorder="1" applyAlignment="1">
      <alignment horizontal="left" vertical="center"/>
    </xf>
    <xf numFmtId="0" fontId="17" fillId="3" borderId="39" xfId="0" applyFont="1" applyFill="1" applyBorder="1" applyAlignment="1">
      <alignment horizontal="right" vertical="center"/>
    </xf>
    <xf numFmtId="0" fontId="48" fillId="3" borderId="39" xfId="6" applyNumberFormat="1" applyFont="1" applyFill="1" applyBorder="1" applyAlignment="1">
      <alignment horizontal="left" vertical="center"/>
    </xf>
    <xf numFmtId="0" fontId="48" fillId="3" borderId="39" xfId="0" applyFont="1" applyFill="1" applyBorder="1"/>
    <xf numFmtId="0" fontId="48" fillId="3" borderId="42" xfId="0" applyFont="1" applyFill="1" applyBorder="1" applyAlignment="1">
      <alignment vertical="center"/>
    </xf>
    <xf numFmtId="0" fontId="17" fillId="3" borderId="0" xfId="0" applyFont="1" applyFill="1" applyAlignment="1">
      <alignment horizontal="right" vertical="top" wrapText="1" indent="1"/>
    </xf>
    <xf numFmtId="0" fontId="9" fillId="3" borderId="19" xfId="0" applyFont="1" applyFill="1" applyBorder="1" applyAlignment="1">
      <alignment horizontal="left" vertical="center"/>
    </xf>
    <xf numFmtId="9" fontId="56" fillId="3" borderId="0" xfId="7" applyFont="1" applyFill="1" applyBorder="1" applyAlignment="1">
      <alignment horizontal="right" vertical="center"/>
    </xf>
    <xf numFmtId="0" fontId="17" fillId="3" borderId="21" xfId="0" applyFont="1" applyFill="1" applyBorder="1" applyAlignment="1">
      <alignment horizontal="right" wrapText="1"/>
    </xf>
    <xf numFmtId="0" fontId="19" fillId="0" borderId="9" xfId="0" applyFont="1" applyBorder="1" applyAlignment="1">
      <alignment horizontal="center" vertical="center"/>
    </xf>
    <xf numFmtId="0" fontId="20" fillId="0" borderId="4" xfId="0" applyFont="1" applyBorder="1" applyAlignment="1">
      <alignment vertical="center"/>
    </xf>
    <xf numFmtId="0" fontId="20" fillId="0" borderId="11" xfId="0" applyFont="1" applyBorder="1" applyAlignment="1">
      <alignment vertical="center"/>
    </xf>
    <xf numFmtId="0" fontId="11" fillId="3" borderId="0" xfId="0" applyFont="1" applyFill="1" applyAlignment="1">
      <alignment horizontal="center" vertical="center"/>
    </xf>
    <xf numFmtId="0" fontId="20" fillId="3" borderId="0" xfId="0" applyFont="1" applyFill="1" applyAlignment="1">
      <alignment vertical="center"/>
    </xf>
    <xf numFmtId="0" fontId="7" fillId="3" borderId="0" xfId="0" applyFont="1" applyFill="1" applyAlignment="1">
      <alignment vertical="top"/>
    </xf>
    <xf numFmtId="167" fontId="28" fillId="3" borderId="0" xfId="6" applyNumberFormat="1" applyFont="1" applyFill="1" applyBorder="1" applyAlignment="1">
      <alignment vertical="center"/>
    </xf>
    <xf numFmtId="0" fontId="28" fillId="3" borderId="0" xfId="0" applyFont="1" applyFill="1"/>
    <xf numFmtId="167" fontId="28" fillId="3" borderId="0" xfId="0" applyNumberFormat="1" applyFont="1" applyFill="1" applyAlignment="1">
      <alignment horizontal="center"/>
    </xf>
    <xf numFmtId="167" fontId="28" fillId="3" borderId="0" xfId="6" applyNumberFormat="1" applyFont="1" applyFill="1" applyBorder="1" applyAlignment="1">
      <alignment horizontal="center"/>
    </xf>
    <xf numFmtId="0" fontId="29" fillId="3" borderId="0" xfId="0" applyFont="1" applyFill="1"/>
    <xf numFmtId="0" fontId="17" fillId="3" borderId="0" xfId="0" applyFont="1" applyFill="1" applyAlignment="1">
      <alignment horizontal="right" vertical="center"/>
    </xf>
    <xf numFmtId="0" fontId="54" fillId="3" borderId="0" xfId="0" applyFont="1" applyFill="1" applyAlignment="1">
      <alignment horizontal="right" vertical="center"/>
    </xf>
    <xf numFmtId="0" fontId="28" fillId="3" borderId="19" xfId="0" applyFont="1" applyFill="1" applyBorder="1" applyAlignment="1">
      <alignment vertical="center"/>
    </xf>
    <xf numFmtId="166" fontId="28" fillId="3" borderId="19" xfId="7" applyNumberFormat="1" applyFont="1" applyFill="1" applyBorder="1" applyAlignment="1">
      <alignment vertical="center"/>
    </xf>
    <xf numFmtId="0" fontId="28" fillId="3" borderId="0" xfId="0" applyFont="1" applyFill="1" applyAlignment="1">
      <alignment vertical="center"/>
    </xf>
    <xf numFmtId="166" fontId="28" fillId="3" borderId="0" xfId="7" applyNumberFormat="1" applyFont="1" applyFill="1" applyBorder="1" applyAlignment="1">
      <alignment vertical="center"/>
    </xf>
    <xf numFmtId="0" fontId="53" fillId="3" borderId="0" xfId="6" applyNumberFormat="1" applyFont="1" applyFill="1" applyBorder="1" applyAlignment="1">
      <alignment vertical="center"/>
    </xf>
    <xf numFmtId="0" fontId="28" fillId="3" borderId="0" xfId="6" applyNumberFormat="1" applyFont="1" applyFill="1" applyBorder="1" applyAlignment="1">
      <alignment vertical="center"/>
    </xf>
    <xf numFmtId="169" fontId="28" fillId="3" borderId="20" xfId="6" applyNumberFormat="1" applyFont="1" applyFill="1" applyBorder="1" applyAlignment="1">
      <alignment horizontal="left" vertical="top"/>
    </xf>
    <xf numFmtId="0" fontId="28" fillId="3" borderId="20" xfId="0" applyFont="1" applyFill="1" applyBorder="1" applyAlignment="1">
      <alignment vertical="center"/>
    </xf>
    <xf numFmtId="0" fontId="62" fillId="3" borderId="40" xfId="0" applyFont="1" applyFill="1" applyBorder="1"/>
    <xf numFmtId="164" fontId="64" fillId="3" borderId="40" xfId="6" applyFont="1" applyFill="1" applyBorder="1"/>
    <xf numFmtId="174" fontId="67" fillId="3" borderId="0" xfId="24" applyNumberFormat="1" applyFont="1" applyFill="1" applyAlignment="1">
      <alignment horizontal="left"/>
    </xf>
    <xf numFmtId="170" fontId="7" fillId="3" borderId="19" xfId="6" applyNumberFormat="1" applyFont="1" applyFill="1" applyBorder="1" applyAlignment="1">
      <alignment horizontal="center" vertical="center"/>
    </xf>
    <xf numFmtId="3" fontId="64" fillId="3" borderId="19" xfId="6" applyNumberFormat="1" applyFont="1" applyFill="1" applyBorder="1" applyAlignment="1">
      <alignment vertical="center"/>
    </xf>
    <xf numFmtId="3" fontId="64" fillId="3" borderId="19" xfId="6" applyNumberFormat="1" applyFont="1" applyFill="1" applyBorder="1" applyAlignment="1">
      <alignment horizontal="center" vertical="center"/>
    </xf>
    <xf numFmtId="0" fontId="7" fillId="3" borderId="0" xfId="6" applyNumberFormat="1" applyFont="1" applyFill="1" applyBorder="1" applyAlignment="1">
      <alignment horizontal="left" vertical="center"/>
    </xf>
    <xf numFmtId="3" fontId="64" fillId="3" borderId="0" xfId="0" applyNumberFormat="1" applyFont="1" applyFill="1" applyAlignment="1">
      <alignment vertical="center"/>
    </xf>
    <xf numFmtId="3" fontId="64" fillId="3" borderId="0" xfId="6" applyNumberFormat="1" applyFont="1" applyFill="1" applyBorder="1" applyAlignment="1">
      <alignment horizontal="center" vertical="center"/>
    </xf>
    <xf numFmtId="0" fontId="7" fillId="3" borderId="20" xfId="6" applyNumberFormat="1" applyFont="1" applyFill="1" applyBorder="1" applyAlignment="1">
      <alignment vertical="center"/>
    </xf>
    <xf numFmtId="3" fontId="64" fillId="3" borderId="20" xfId="0" applyNumberFormat="1" applyFont="1" applyFill="1" applyBorder="1" applyAlignment="1">
      <alignment vertical="center"/>
    </xf>
    <xf numFmtId="3" fontId="64" fillId="3" borderId="20" xfId="6" applyNumberFormat="1" applyFont="1" applyFill="1" applyBorder="1" applyAlignment="1">
      <alignment vertical="center"/>
    </xf>
    <xf numFmtId="0" fontId="64" fillId="3" borderId="41" xfId="0" applyFont="1" applyFill="1" applyBorder="1"/>
    <xf numFmtId="173" fontId="64" fillId="3" borderId="0" xfId="16" applyNumberFormat="1" applyFont="1" applyFill="1" applyBorder="1" applyAlignment="1">
      <alignment vertical="center"/>
    </xf>
    <xf numFmtId="173" fontId="64" fillId="3" borderId="0" xfId="16" applyNumberFormat="1" applyFont="1" applyFill="1" applyBorder="1" applyAlignment="1">
      <alignment horizontal="center" vertical="center"/>
    </xf>
    <xf numFmtId="173" fontId="64" fillId="3" borderId="40" xfId="16" applyNumberFormat="1" applyFont="1" applyFill="1" applyBorder="1" applyAlignment="1">
      <alignment vertical="center"/>
    </xf>
    <xf numFmtId="0" fontId="29" fillId="3" borderId="0" xfId="0" applyFont="1" applyFill="1" applyAlignment="1">
      <alignment horizontal="left" vertical="center"/>
    </xf>
    <xf numFmtId="0" fontId="20" fillId="3" borderId="41" xfId="0" applyFont="1" applyFill="1" applyBorder="1"/>
    <xf numFmtId="0" fontId="48" fillId="3" borderId="41" xfId="0" applyFont="1" applyFill="1" applyBorder="1" applyAlignment="1">
      <alignment vertical="center"/>
    </xf>
    <xf numFmtId="0" fontId="48" fillId="3" borderId="41" xfId="6" applyNumberFormat="1" applyFont="1" applyFill="1" applyBorder="1" applyAlignment="1">
      <alignment vertical="center"/>
    </xf>
    <xf numFmtId="9" fontId="64" fillId="3" borderId="41" xfId="7" applyFont="1" applyFill="1" applyBorder="1" applyAlignment="1">
      <alignment horizontal="right" vertical="center"/>
    </xf>
    <xf numFmtId="0" fontId="20" fillId="3" borderId="20" xfId="6" applyNumberFormat="1" applyFont="1" applyFill="1" applyBorder="1" applyAlignment="1">
      <alignment vertical="center"/>
    </xf>
    <xf numFmtId="0" fontId="48" fillId="3" borderId="20" xfId="6" applyNumberFormat="1" applyFont="1" applyFill="1" applyBorder="1" applyAlignment="1">
      <alignment vertical="center"/>
    </xf>
    <xf numFmtId="0" fontId="64" fillId="3" borderId="19" xfId="0" applyFont="1" applyFill="1" applyBorder="1" applyAlignment="1">
      <alignment horizontal="right" vertical="center"/>
    </xf>
    <xf numFmtId="9" fontId="7" fillId="3" borderId="0" xfId="7" applyFont="1" applyFill="1" applyBorder="1" applyAlignment="1">
      <alignment horizontal="right" vertical="center"/>
    </xf>
    <xf numFmtId="9" fontId="64" fillId="3" borderId="0" xfId="7" applyFont="1" applyFill="1" applyBorder="1" applyAlignment="1">
      <alignment horizontal="right" vertical="center"/>
    </xf>
    <xf numFmtId="9" fontId="7" fillId="3" borderId="40" xfId="7" applyFont="1" applyFill="1" applyBorder="1" applyAlignment="1">
      <alignment horizontal="right" vertical="center"/>
    </xf>
    <xf numFmtId="9" fontId="64" fillId="3" borderId="40" xfId="7" applyFont="1" applyFill="1" applyBorder="1" applyAlignment="1">
      <alignment horizontal="right" vertical="center"/>
    </xf>
    <xf numFmtId="0" fontId="7" fillId="3" borderId="41" xfId="6" applyNumberFormat="1" applyFont="1" applyFill="1" applyBorder="1" applyAlignment="1">
      <alignment horizontal="left" vertical="center"/>
    </xf>
    <xf numFmtId="9" fontId="7" fillId="3" borderId="41" xfId="7" applyFont="1" applyFill="1" applyBorder="1" applyAlignment="1">
      <alignment vertical="center"/>
    </xf>
    <xf numFmtId="0" fontId="7" fillId="3" borderId="42" xfId="6" applyNumberFormat="1" applyFont="1" applyFill="1" applyBorder="1" applyAlignment="1">
      <alignment horizontal="left" vertical="center"/>
    </xf>
    <xf numFmtId="9" fontId="7" fillId="3" borderId="42" xfId="7" applyFont="1" applyFill="1" applyBorder="1" applyAlignment="1">
      <alignment horizontal="right" vertical="center"/>
    </xf>
    <xf numFmtId="0" fontId="53" fillId="3" borderId="0" xfId="0" applyFont="1" applyFill="1" applyAlignment="1">
      <alignment horizontal="right" vertical="center"/>
    </xf>
    <xf numFmtId="0" fontId="28" fillId="3" borderId="0" xfId="6" applyNumberFormat="1" applyFont="1" applyFill="1" applyBorder="1" applyAlignment="1">
      <alignment horizontal="left" vertical="center"/>
    </xf>
    <xf numFmtId="0" fontId="27" fillId="3" borderId="0" xfId="0" applyFont="1" applyFill="1" applyAlignment="1">
      <alignment vertical="center" wrapText="1"/>
    </xf>
    <xf numFmtId="0" fontId="27" fillId="3" borderId="10" xfId="0" applyFont="1" applyFill="1" applyBorder="1" applyAlignment="1">
      <alignment vertical="center" wrapText="1"/>
    </xf>
    <xf numFmtId="1" fontId="28" fillId="3" borderId="0" xfId="6" applyNumberFormat="1" applyFont="1" applyFill="1" applyBorder="1" applyAlignment="1">
      <alignment horizontal="right" vertical="center"/>
    </xf>
    <xf numFmtId="164" fontId="28" fillId="3" borderId="0" xfId="6" applyFont="1" applyFill="1" applyBorder="1" applyAlignment="1">
      <alignment horizontal="left" vertical="center"/>
    </xf>
    <xf numFmtId="0" fontId="54" fillId="3" borderId="0" xfId="0" applyFont="1" applyFill="1" applyAlignment="1">
      <alignment horizontal="left" vertical="center"/>
    </xf>
    <xf numFmtId="0" fontId="0" fillId="3" borderId="0" xfId="0" applyFill="1"/>
    <xf numFmtId="0" fontId="48" fillId="3" borderId="20" xfId="0" applyFont="1" applyFill="1" applyBorder="1" applyAlignment="1">
      <alignment horizontal="left" vertical="center"/>
    </xf>
    <xf numFmtId="167" fontId="48" fillId="3" borderId="20" xfId="6" applyNumberFormat="1" applyFont="1" applyFill="1" applyBorder="1" applyAlignment="1">
      <alignment horizontal="left" vertical="center"/>
    </xf>
    <xf numFmtId="0" fontId="54" fillId="3" borderId="39" xfId="0" applyFont="1" applyFill="1" applyBorder="1" applyAlignment="1">
      <alignment horizontal="right" vertical="center"/>
    </xf>
    <xf numFmtId="0" fontId="48" fillId="3" borderId="42" xfId="0" applyFont="1" applyFill="1" applyBorder="1" applyAlignment="1">
      <alignment horizontal="left" vertical="center"/>
    </xf>
    <xf numFmtId="167" fontId="48" fillId="3" borderId="42" xfId="6" applyNumberFormat="1" applyFont="1" applyFill="1" applyBorder="1" applyAlignment="1">
      <alignment horizontal="left" vertical="center"/>
    </xf>
    <xf numFmtId="0" fontId="54" fillId="3" borderId="0" xfId="0" applyFont="1" applyFill="1"/>
    <xf numFmtId="0" fontId="55" fillId="3" borderId="0" xfId="0" applyFont="1" applyFill="1" applyAlignment="1">
      <alignment horizontal="center" vertical="top"/>
    </xf>
    <xf numFmtId="0" fontId="55" fillId="3" borderId="0" xfId="0" applyFont="1" applyFill="1"/>
    <xf numFmtId="0" fontId="54" fillId="3" borderId="39" xfId="0" applyFont="1" applyFill="1" applyBorder="1" applyAlignment="1">
      <alignment horizontal="center" vertical="center"/>
    </xf>
    <xf numFmtId="0" fontId="54" fillId="3" borderId="39" xfId="0" applyFont="1" applyFill="1" applyBorder="1" applyAlignment="1">
      <alignment vertical="center"/>
    </xf>
    <xf numFmtId="0" fontId="54" fillId="3" borderId="0" xfId="0" applyFont="1" applyFill="1" applyAlignment="1">
      <alignment horizontal="center" vertical="center"/>
    </xf>
    <xf numFmtId="10" fontId="48" fillId="3" borderId="0" xfId="7" applyNumberFormat="1" applyFont="1" applyFill="1" applyBorder="1" applyAlignment="1">
      <alignment horizontal="right" vertical="top"/>
    </xf>
    <xf numFmtId="9" fontId="48" fillId="3" borderId="0" xfId="7" applyFont="1" applyFill="1" applyBorder="1" applyAlignment="1">
      <alignment horizontal="right" vertical="center"/>
    </xf>
    <xf numFmtId="9" fontId="64" fillId="3" borderId="0" xfId="7" applyFont="1" applyFill="1" applyBorder="1" applyAlignment="1">
      <alignment horizontal="center" vertical="center"/>
    </xf>
    <xf numFmtId="9" fontId="64" fillId="3" borderId="0" xfId="7" applyFont="1" applyFill="1" applyBorder="1" applyAlignment="1">
      <alignment horizontal="center" vertical="top"/>
    </xf>
    <xf numFmtId="9" fontId="48" fillId="3" borderId="0" xfId="7" applyFont="1" applyFill="1" applyAlignment="1">
      <alignment horizontal="center" vertical="center"/>
    </xf>
    <xf numFmtId="9" fontId="64" fillId="3" borderId="0" xfId="7" applyFont="1" applyFill="1" applyAlignment="1">
      <alignment horizontal="center" vertical="center"/>
    </xf>
    <xf numFmtId="10" fontId="48" fillId="3" borderId="39" xfId="7" applyNumberFormat="1" applyFont="1" applyFill="1" applyBorder="1" applyAlignment="1">
      <alignment horizontal="right" vertical="top"/>
    </xf>
    <xf numFmtId="9" fontId="64" fillId="3" borderId="39" xfId="7" applyFont="1" applyFill="1" applyBorder="1" applyAlignment="1">
      <alignment horizontal="center" vertical="center"/>
    </xf>
    <xf numFmtId="9" fontId="64" fillId="3" borderId="39" xfId="7" applyFont="1" applyFill="1" applyBorder="1" applyAlignment="1">
      <alignment horizontal="center" vertical="top"/>
    </xf>
    <xf numFmtId="10" fontId="48" fillId="3" borderId="42" xfId="7" applyNumberFormat="1" applyFont="1" applyFill="1" applyBorder="1" applyAlignment="1">
      <alignment horizontal="right" vertical="top"/>
    </xf>
    <xf numFmtId="9" fontId="64" fillId="3" borderId="42" xfId="7" applyFont="1" applyFill="1" applyBorder="1" applyAlignment="1">
      <alignment horizontal="center" vertical="center"/>
    </xf>
    <xf numFmtId="9" fontId="64" fillId="3" borderId="42" xfId="7" applyFont="1" applyFill="1" applyBorder="1" applyAlignment="1">
      <alignment horizontal="center" vertical="top"/>
    </xf>
    <xf numFmtId="9" fontId="48" fillId="3" borderId="0" xfId="7" applyFont="1" applyFill="1" applyBorder="1" applyAlignment="1">
      <alignment horizontal="center" vertical="center"/>
    </xf>
    <xf numFmtId="10" fontId="28" fillId="3" borderId="0" xfId="7" applyNumberFormat="1" applyFont="1" applyFill="1" applyBorder="1" applyAlignment="1">
      <alignment horizontal="right" vertical="top"/>
    </xf>
    <xf numFmtId="10" fontId="28" fillId="3" borderId="0" xfId="0" applyNumberFormat="1" applyFont="1" applyFill="1" applyAlignment="1">
      <alignment horizontal="right" vertical="center"/>
    </xf>
    <xf numFmtId="0" fontId="29" fillId="3" borderId="21" xfId="0" applyFont="1" applyFill="1" applyBorder="1" applyAlignment="1">
      <alignment horizontal="left" vertical="center"/>
    </xf>
    <xf numFmtId="0" fontId="30" fillId="3" borderId="21" xfId="0" applyFont="1" applyFill="1" applyBorder="1" applyAlignment="1">
      <alignment horizontal="left" vertical="center"/>
    </xf>
    <xf numFmtId="0" fontId="54" fillId="3" borderId="21" xfId="0" applyFont="1" applyFill="1" applyBorder="1" applyAlignment="1">
      <alignment horizontal="left" vertical="center"/>
    </xf>
    <xf numFmtId="10" fontId="28" fillId="3" borderId="21" xfId="0" applyNumberFormat="1" applyFont="1" applyFill="1" applyBorder="1" applyAlignment="1">
      <alignment horizontal="right" vertical="center"/>
    </xf>
    <xf numFmtId="10" fontId="28" fillId="3" borderId="21" xfId="7" applyNumberFormat="1" applyFont="1" applyFill="1" applyBorder="1" applyAlignment="1">
      <alignment horizontal="right" vertical="top"/>
    </xf>
    <xf numFmtId="0" fontId="27" fillId="3" borderId="1" xfId="0" applyFont="1" applyFill="1" applyBorder="1" applyAlignment="1">
      <alignment vertical="top"/>
    </xf>
    <xf numFmtId="10" fontId="48" fillId="3" borderId="0" xfId="7" applyNumberFormat="1" applyFont="1" applyFill="1" applyBorder="1" applyAlignment="1">
      <alignment vertical="top" wrapText="1"/>
    </xf>
    <xf numFmtId="164" fontId="48" fillId="3" borderId="0" xfId="9" applyFont="1" applyFill="1" applyBorder="1" applyAlignment="1">
      <alignment horizontal="right" vertical="center"/>
    </xf>
    <xf numFmtId="164" fontId="48" fillId="3" borderId="0" xfId="9" applyFont="1" applyFill="1" applyBorder="1" applyAlignment="1">
      <alignment horizontal="right" vertical="center" indent="1"/>
    </xf>
    <xf numFmtId="2" fontId="48" fillId="3" borderId="0" xfId="0" applyNumberFormat="1" applyFont="1" applyFill="1" applyAlignment="1">
      <alignment horizontal="right" vertical="center"/>
    </xf>
    <xf numFmtId="2" fontId="48" fillId="3" borderId="20" xfId="0" applyNumberFormat="1" applyFont="1" applyFill="1" applyBorder="1" applyAlignment="1">
      <alignment horizontal="right" vertical="center"/>
    </xf>
    <xf numFmtId="0" fontId="54" fillId="3" borderId="21" xfId="0" applyFont="1" applyFill="1" applyBorder="1" applyAlignment="1">
      <alignment wrapText="1"/>
    </xf>
    <xf numFmtId="172" fontId="7" fillId="3" borderId="19" xfId="16" applyNumberFormat="1" applyFont="1" applyFill="1" applyBorder="1" applyAlignment="1"/>
    <xf numFmtId="164" fontId="7" fillId="3" borderId="19" xfId="6" applyFont="1" applyFill="1" applyBorder="1" applyAlignment="1"/>
    <xf numFmtId="168" fontId="7" fillId="3" borderId="19" xfId="6" applyNumberFormat="1" applyFont="1" applyFill="1" applyBorder="1" applyAlignment="1"/>
    <xf numFmtId="172" fontId="7" fillId="3" borderId="0" xfId="16" applyNumberFormat="1" applyFont="1" applyFill="1" applyBorder="1" applyAlignment="1"/>
    <xf numFmtId="172" fontId="7" fillId="3" borderId="0" xfId="16" applyNumberFormat="1" applyFont="1" applyFill="1" applyAlignment="1"/>
    <xf numFmtId="164" fontId="7" fillId="3" borderId="0" xfId="0" applyNumberFormat="1" applyFont="1" applyFill="1"/>
    <xf numFmtId="168" fontId="7" fillId="3" borderId="0" xfId="6" applyNumberFormat="1" applyFont="1" applyFill="1" applyBorder="1" applyAlignment="1"/>
    <xf numFmtId="9" fontId="7" fillId="3" borderId="0" xfId="7" applyFont="1" applyFill="1" applyAlignment="1"/>
    <xf numFmtId="9" fontId="7" fillId="3" borderId="0" xfId="7" applyFont="1" applyFill="1"/>
    <xf numFmtId="0" fontId="7" fillId="3" borderId="19" xfId="0" quotePrefix="1" applyFont="1" applyFill="1" applyBorder="1" applyAlignment="1">
      <alignment horizontal="right" vertical="center"/>
    </xf>
    <xf numFmtId="21" fontId="7" fillId="3" borderId="0" xfId="0" quotePrefix="1" applyNumberFormat="1" applyFont="1" applyFill="1" applyAlignment="1">
      <alignment horizontal="right" vertical="center"/>
    </xf>
    <xf numFmtId="171" fontId="7" fillId="3" borderId="0" xfId="0" applyNumberFormat="1" applyFont="1" applyFill="1" applyAlignment="1">
      <alignment vertical="center"/>
    </xf>
    <xf numFmtId="172" fontId="7" fillId="3" borderId="0" xfId="16" applyNumberFormat="1" applyFont="1" applyFill="1" applyAlignment="1">
      <alignment vertical="center"/>
    </xf>
    <xf numFmtId="0" fontId="7" fillId="3" borderId="19" xfId="0" applyFont="1" applyFill="1" applyBorder="1"/>
    <xf numFmtId="9" fontId="7" fillId="3" borderId="19" xfId="7" applyFont="1" applyFill="1" applyBorder="1" applyAlignment="1"/>
    <xf numFmtId="9" fontId="7" fillId="3" borderId="0" xfId="7" applyFont="1" applyFill="1" applyBorder="1" applyAlignment="1"/>
    <xf numFmtId="0" fontId="20" fillId="3" borderId="0" xfId="0" applyFont="1" applyFill="1" applyAlignment="1">
      <alignment horizontal="left" vertical="center"/>
    </xf>
    <xf numFmtId="0" fontId="55" fillId="3" borderId="0" xfId="0" applyFont="1" applyFill="1" applyAlignment="1">
      <alignment horizontal="center"/>
    </xf>
    <xf numFmtId="10" fontId="48" fillId="3" borderId="0" xfId="7" applyNumberFormat="1" applyFont="1" applyFill="1" applyBorder="1" applyAlignment="1">
      <alignment horizontal="left" vertical="top" wrapText="1"/>
    </xf>
    <xf numFmtId="0" fontId="54" fillId="3" borderId="0" xfId="0" applyFont="1" applyFill="1" applyAlignment="1">
      <alignment vertical="center"/>
    </xf>
    <xf numFmtId="46" fontId="27" fillId="3" borderId="1" xfId="0" applyNumberFormat="1" applyFont="1" applyFill="1" applyBorder="1" applyAlignment="1">
      <alignment vertical="center"/>
    </xf>
    <xf numFmtId="167" fontId="7" fillId="3" borderId="0" xfId="6" applyNumberFormat="1" applyFont="1" applyFill="1" applyBorder="1" applyAlignment="1">
      <alignment vertical="center"/>
    </xf>
    <xf numFmtId="167" fontId="7" fillId="3" borderId="19" xfId="6" applyNumberFormat="1" applyFont="1" applyFill="1" applyBorder="1" applyAlignment="1">
      <alignment vertical="center"/>
    </xf>
    <xf numFmtId="0" fontId="21" fillId="3" borderId="21" xfId="0" applyFont="1" applyFill="1" applyBorder="1" applyAlignment="1">
      <alignment horizontal="left" vertical="center"/>
    </xf>
    <xf numFmtId="9" fontId="25" fillId="3" borderId="0" xfId="7" applyFont="1" applyFill="1" applyAlignment="1">
      <alignment vertical="center"/>
    </xf>
    <xf numFmtId="175" fontId="25" fillId="3" borderId="0" xfId="0" applyNumberFormat="1" applyFont="1" applyFill="1" applyAlignment="1">
      <alignment vertical="center"/>
    </xf>
    <xf numFmtId="0" fontId="27" fillId="3" borderId="0" xfId="0" applyFont="1" applyFill="1" applyAlignment="1">
      <alignment vertical="top"/>
    </xf>
    <xf numFmtId="0" fontId="27" fillId="3" borderId="43" xfId="0" applyFont="1" applyFill="1" applyBorder="1" applyAlignment="1">
      <alignment vertical="top"/>
    </xf>
    <xf numFmtId="0" fontId="28" fillId="3" borderId="23" xfId="0" applyFont="1" applyFill="1" applyBorder="1" applyAlignment="1">
      <alignment horizontal="left" vertical="top"/>
    </xf>
    <xf numFmtId="0" fontId="7" fillId="3" borderId="23" xfId="0" applyFont="1" applyFill="1" applyBorder="1" applyAlignment="1">
      <alignment horizontal="left"/>
    </xf>
    <xf numFmtId="0" fontId="7" fillId="3" borderId="23" xfId="0" applyFont="1" applyFill="1" applyBorder="1" applyAlignment="1">
      <alignment horizontal="left" vertical="top"/>
    </xf>
    <xf numFmtId="9" fontId="7" fillId="3" borderId="23" xfId="7" applyFont="1" applyFill="1" applyBorder="1" applyAlignment="1"/>
    <xf numFmtId="9" fontId="7" fillId="3" borderId="23" xfId="7" applyFont="1" applyFill="1" applyBorder="1"/>
    <xf numFmtId="167" fontId="56" fillId="3" borderId="0" xfId="7" applyNumberFormat="1" applyFont="1" applyFill="1" applyBorder="1" applyAlignment="1">
      <alignment horizontal="right" vertical="center"/>
    </xf>
    <xf numFmtId="167" fontId="26" fillId="0" borderId="0" xfId="5" applyNumberFormat="1" applyFont="1" applyFill="1" applyBorder="1" applyAlignment="1">
      <alignment horizontal="left" vertical="center"/>
    </xf>
    <xf numFmtId="0" fontId="9" fillId="3" borderId="0" xfId="0" applyFont="1" applyFill="1" applyAlignment="1">
      <alignment vertical="top"/>
    </xf>
    <xf numFmtId="0" fontId="68" fillId="3" borderId="0" xfId="0" applyFont="1" applyFill="1" applyAlignment="1">
      <alignment horizontal="left" vertical="top" wrapText="1"/>
    </xf>
    <xf numFmtId="0" fontId="27" fillId="3" borderId="0" xfId="0" applyFont="1" applyFill="1" applyAlignment="1">
      <alignment horizontal="left" vertical="top" wrapText="1"/>
    </xf>
    <xf numFmtId="0" fontId="21" fillId="0" borderId="0" xfId="0" applyFont="1" applyAlignment="1">
      <alignment horizontal="center" vertical="center"/>
    </xf>
    <xf numFmtId="0" fontId="70" fillId="3" borderId="1" xfId="0" applyFont="1" applyFill="1" applyBorder="1" applyAlignment="1">
      <alignment vertical="center"/>
    </xf>
    <xf numFmtId="0" fontId="71" fillId="3" borderId="0" xfId="0" applyFont="1" applyFill="1" applyAlignment="1">
      <alignment horizontal="center"/>
    </xf>
    <xf numFmtId="0" fontId="71" fillId="3" borderId="0" xfId="0" applyFont="1" applyFill="1" applyAlignment="1">
      <alignment horizontal="center" vertical="top"/>
    </xf>
    <xf numFmtId="0" fontId="72" fillId="3" borderId="0" xfId="0" applyFont="1" applyFill="1" applyAlignment="1">
      <alignment horizontal="left" vertical="center"/>
    </xf>
    <xf numFmtId="0" fontId="73" fillId="3" borderId="0" xfId="0" applyFont="1" applyFill="1" applyAlignment="1">
      <alignment horizontal="left" wrapText="1"/>
    </xf>
    <xf numFmtId="0" fontId="37" fillId="3" borderId="33" xfId="0" applyFont="1" applyFill="1" applyBorder="1" applyAlignment="1">
      <alignment horizontal="left" vertical="center"/>
    </xf>
    <xf numFmtId="0" fontId="37" fillId="3" borderId="33" xfId="0" applyFont="1" applyFill="1" applyBorder="1" applyAlignment="1">
      <alignment horizontal="center" vertical="center"/>
    </xf>
    <xf numFmtId="0" fontId="37" fillId="3" borderId="37" xfId="0" applyFont="1" applyFill="1" applyBorder="1" applyAlignment="1">
      <alignment horizontal="left" vertical="center"/>
    </xf>
    <xf numFmtId="0" fontId="37" fillId="3" borderId="37" xfId="0" applyFont="1" applyFill="1" applyBorder="1" applyAlignment="1">
      <alignment horizontal="center" vertical="center"/>
    </xf>
    <xf numFmtId="0" fontId="37" fillId="3" borderId="38" xfId="0" applyFont="1" applyFill="1" applyBorder="1" applyAlignment="1">
      <alignment horizontal="left" vertical="center"/>
    </xf>
    <xf numFmtId="0" fontId="37" fillId="3" borderId="38" xfId="0" applyFont="1" applyFill="1" applyBorder="1" applyAlignment="1">
      <alignment horizontal="center" vertical="center"/>
    </xf>
    <xf numFmtId="0" fontId="72" fillId="3" borderId="0" xfId="0" applyFont="1" applyFill="1" applyAlignment="1">
      <alignment vertical="center"/>
    </xf>
    <xf numFmtId="0" fontId="6" fillId="15" borderId="14" xfId="0" applyFont="1" applyFill="1" applyBorder="1" applyAlignment="1">
      <alignment horizontal="left" vertical="center"/>
    </xf>
    <xf numFmtId="0" fontId="6" fillId="15" borderId="15" xfId="0" applyFont="1" applyFill="1" applyBorder="1" applyAlignment="1">
      <alignment horizontal="left" vertical="center"/>
    </xf>
    <xf numFmtId="0" fontId="14" fillId="15" borderId="15" xfId="1" applyFont="1" applyFill="1" applyBorder="1" applyAlignment="1">
      <alignment horizontal="left" vertical="center"/>
    </xf>
    <xf numFmtId="0" fontId="15" fillId="15" borderId="15" xfId="1" applyFont="1" applyFill="1" applyBorder="1" applyAlignment="1">
      <alignment horizontal="left" vertical="center"/>
    </xf>
    <xf numFmtId="0" fontId="15" fillId="15" borderId="15" xfId="1" applyFont="1" applyFill="1" applyBorder="1" applyAlignment="1">
      <alignment horizontal="left" vertical="center" wrapText="1"/>
    </xf>
    <xf numFmtId="0" fontId="16" fillId="15" borderId="15" xfId="0" applyFont="1" applyFill="1" applyBorder="1" applyAlignment="1">
      <alignment vertical="center"/>
    </xf>
    <xf numFmtId="0" fontId="16" fillId="15" borderId="16" xfId="0" applyFont="1" applyFill="1" applyBorder="1" applyAlignment="1">
      <alignment vertical="center"/>
    </xf>
    <xf numFmtId="0" fontId="19" fillId="16" borderId="9" xfId="0" applyFont="1" applyFill="1" applyBorder="1" applyAlignment="1">
      <alignment horizontal="center" vertical="center"/>
    </xf>
    <xf numFmtId="0" fontId="19" fillId="16" borderId="4" xfId="0" applyFont="1" applyFill="1" applyBorder="1" applyAlignment="1">
      <alignment vertical="center"/>
    </xf>
    <xf numFmtId="0" fontId="20" fillId="16" borderId="4" xfId="0" applyFont="1" applyFill="1" applyBorder="1" applyAlignment="1">
      <alignment horizontal="left" vertical="top"/>
    </xf>
    <xf numFmtId="0" fontId="20" fillId="16" borderId="4" xfId="0" applyFont="1" applyFill="1" applyBorder="1" applyAlignment="1">
      <alignment vertical="center"/>
    </xf>
    <xf numFmtId="0" fontId="20" fillId="16" borderId="11" xfId="0" applyFont="1" applyFill="1" applyBorder="1" applyAlignment="1">
      <alignment vertical="center"/>
    </xf>
    <xf numFmtId="0" fontId="19" fillId="3" borderId="6" xfId="0" applyFont="1" applyFill="1" applyBorder="1" applyAlignment="1">
      <alignment horizontal="center" vertical="center"/>
    </xf>
    <xf numFmtId="0" fontId="19" fillId="3" borderId="1" xfId="0" applyFont="1" applyFill="1" applyBorder="1" applyAlignment="1">
      <alignment vertical="center"/>
    </xf>
    <xf numFmtId="0" fontId="20" fillId="3" borderId="1" xfId="0" applyFont="1" applyFill="1" applyBorder="1" applyAlignment="1">
      <alignment horizontal="left" vertical="top"/>
    </xf>
    <xf numFmtId="0" fontId="20" fillId="3" borderId="10" xfId="0" applyFont="1" applyFill="1" applyBorder="1" applyAlignment="1">
      <alignment vertical="center"/>
    </xf>
    <xf numFmtId="0" fontId="29" fillId="3" borderId="21" xfId="0" applyFont="1" applyFill="1" applyBorder="1"/>
    <xf numFmtId="0" fontId="54" fillId="3" borderId="21" xfId="0" applyFont="1" applyFill="1" applyBorder="1" applyAlignment="1">
      <alignment horizontal="right"/>
    </xf>
    <xf numFmtId="0" fontId="29" fillId="3" borderId="21" xfId="0" applyFont="1" applyFill="1" applyBorder="1" applyAlignment="1">
      <alignment horizontal="right"/>
    </xf>
    <xf numFmtId="164" fontId="64" fillId="3" borderId="0" xfId="6" applyFont="1" applyFill="1" applyBorder="1"/>
    <xf numFmtId="0" fontId="75" fillId="3" borderId="0" xfId="0" applyFont="1" applyFill="1" applyAlignment="1">
      <alignment vertical="top"/>
    </xf>
    <xf numFmtId="0" fontId="20" fillId="3" borderId="0" xfId="0" applyFont="1" applyFill="1" applyAlignment="1">
      <alignment vertical="top" wrapText="1"/>
    </xf>
    <xf numFmtId="0" fontId="75" fillId="0" borderId="0" xfId="0" applyFont="1" applyAlignment="1">
      <alignment vertical="top"/>
    </xf>
    <xf numFmtId="0" fontId="5" fillId="3" borderId="0" xfId="0" applyFont="1" applyFill="1" applyAlignment="1">
      <alignment vertical="center"/>
    </xf>
    <xf numFmtId="0" fontId="3" fillId="3" borderId="45" xfId="0" applyFont="1" applyFill="1" applyBorder="1" applyAlignment="1">
      <alignment vertical="center"/>
    </xf>
    <xf numFmtId="0" fontId="6" fillId="15" borderId="46" xfId="0" applyFont="1" applyFill="1" applyBorder="1" applyAlignment="1">
      <alignment horizontal="left" vertical="center"/>
    </xf>
    <xf numFmtId="0" fontId="14" fillId="15" borderId="46" xfId="1" applyFont="1" applyFill="1" applyBorder="1" applyAlignment="1">
      <alignment horizontal="left" vertical="center"/>
    </xf>
    <xf numFmtId="0" fontId="15" fillId="15" borderId="46" xfId="1" applyFont="1" applyFill="1" applyBorder="1" applyAlignment="1">
      <alignment horizontal="left" vertical="center"/>
    </xf>
    <xf numFmtId="0" fontId="15" fillId="15" borderId="46" xfId="1" applyFont="1" applyFill="1" applyBorder="1" applyAlignment="1">
      <alignment horizontal="left" vertical="center" wrapText="1"/>
    </xf>
    <xf numFmtId="0" fontId="16" fillId="15" borderId="46" xfId="0" applyFont="1" applyFill="1" applyBorder="1" applyAlignment="1">
      <alignment vertical="center"/>
    </xf>
    <xf numFmtId="0" fontId="16" fillId="15" borderId="47" xfId="0" applyFont="1" applyFill="1" applyBorder="1" applyAlignment="1">
      <alignment vertical="center"/>
    </xf>
    <xf numFmtId="0" fontId="7" fillId="3" borderId="21" xfId="0" applyFont="1" applyFill="1" applyBorder="1" applyAlignment="1">
      <alignment vertical="center"/>
    </xf>
    <xf numFmtId="0" fontId="7" fillId="0" borderId="0" xfId="0" applyFont="1" applyAlignment="1">
      <alignment horizontal="center" vertical="center"/>
    </xf>
    <xf numFmtId="0" fontId="7" fillId="3" borderId="21" xfId="0" applyFont="1" applyFill="1" applyBorder="1"/>
    <xf numFmtId="9" fontId="7" fillId="3" borderId="21" xfId="7" applyFont="1" applyFill="1" applyBorder="1" applyAlignment="1"/>
    <xf numFmtId="9" fontId="7" fillId="3" borderId="21" xfId="7" applyFont="1" applyFill="1" applyBorder="1"/>
    <xf numFmtId="9" fontId="62" fillId="3" borderId="0" xfId="7" applyFont="1" applyFill="1" applyBorder="1" applyAlignment="1">
      <alignment horizontal="left" vertical="center"/>
    </xf>
    <xf numFmtId="0" fontId="54" fillId="3" borderId="21" xfId="0" applyFont="1" applyFill="1" applyBorder="1" applyAlignment="1">
      <alignment horizontal="center" vertical="center"/>
    </xf>
    <xf numFmtId="0" fontId="17" fillId="3" borderId="21" xfId="0" applyFont="1" applyFill="1" applyBorder="1" applyAlignment="1">
      <alignment horizontal="right" vertical="center"/>
    </xf>
    <xf numFmtId="0" fontId="76" fillId="3" borderId="0" xfId="0" applyFont="1" applyFill="1" applyAlignment="1">
      <alignment horizontal="left" vertical="top"/>
    </xf>
    <xf numFmtId="0" fontId="48" fillId="3" borderId="21" xfId="6" applyNumberFormat="1" applyFont="1" applyFill="1" applyBorder="1" applyAlignment="1">
      <alignment horizontal="left" vertical="center"/>
    </xf>
    <xf numFmtId="0" fontId="48" fillId="3" borderId="21" xfId="0" applyFont="1" applyFill="1" applyBorder="1"/>
    <xf numFmtId="0" fontId="68" fillId="3" borderId="0" xfId="0" applyFont="1" applyFill="1" applyAlignment="1">
      <alignment vertical="top" wrapText="1"/>
    </xf>
    <xf numFmtId="0" fontId="54" fillId="3" borderId="21" xfId="0" applyFont="1" applyFill="1" applyBorder="1" applyAlignment="1">
      <alignment horizontal="right" vertical="center"/>
    </xf>
    <xf numFmtId="0" fontId="53" fillId="3" borderId="21" xfId="0" applyFont="1" applyFill="1" applyBorder="1" applyAlignment="1">
      <alignment horizontal="left" vertical="center"/>
    </xf>
    <xf numFmtId="164" fontId="48" fillId="14" borderId="0" xfId="9" applyFont="1" applyFill="1" applyBorder="1" applyAlignment="1">
      <alignment horizontal="right" vertical="center" indent="1"/>
    </xf>
    <xf numFmtId="164" fontId="48" fillId="14" borderId="0" xfId="9" applyFont="1" applyFill="1" applyBorder="1" applyAlignment="1">
      <alignment horizontal="right" vertical="center"/>
    </xf>
    <xf numFmtId="0" fontId="49" fillId="3" borderId="20" xfId="6" applyNumberFormat="1" applyFont="1" applyFill="1" applyBorder="1" applyAlignment="1">
      <alignment horizontal="left" vertical="center"/>
    </xf>
    <xf numFmtId="164" fontId="48" fillId="14" borderId="20" xfId="9" applyFont="1" applyFill="1" applyBorder="1" applyAlignment="1">
      <alignment horizontal="right" vertical="center" indent="1"/>
    </xf>
    <xf numFmtId="0" fontId="57" fillId="3" borderId="20" xfId="0" applyFont="1" applyFill="1" applyBorder="1" applyAlignment="1">
      <alignment vertical="center"/>
    </xf>
    <xf numFmtId="0" fontId="54" fillId="3" borderId="0" xfId="0" applyFont="1" applyFill="1" applyAlignment="1">
      <alignment horizontal="right" wrapText="1"/>
    </xf>
    <xf numFmtId="172" fontId="7" fillId="3" borderId="23" xfId="16" applyNumberFormat="1" applyFont="1" applyFill="1" applyBorder="1" applyAlignment="1"/>
    <xf numFmtId="168" fontId="7" fillId="3" borderId="23" xfId="6" applyNumberFormat="1" applyFont="1" applyFill="1" applyBorder="1" applyAlignment="1"/>
    <xf numFmtId="0" fontId="7" fillId="3" borderId="0" xfId="16" applyNumberFormat="1" applyFont="1" applyFill="1" applyBorder="1" applyAlignment="1"/>
    <xf numFmtId="2" fontId="7" fillId="3" borderId="0" xfId="0" applyNumberFormat="1" applyFont="1" applyFill="1" applyAlignment="1">
      <alignment vertical="center"/>
    </xf>
    <xf numFmtId="0" fontId="69" fillId="3" borderId="44" xfId="0" applyFont="1" applyFill="1" applyBorder="1" applyAlignment="1">
      <alignment horizontal="center" vertical="center"/>
    </xf>
    <xf numFmtId="0" fontId="74" fillId="3" borderId="0" xfId="0" applyFont="1" applyFill="1" applyAlignment="1">
      <alignment horizontal="left" vertical="top"/>
    </xf>
    <xf numFmtId="0" fontId="74" fillId="3" borderId="44" xfId="0" applyFont="1" applyFill="1" applyBorder="1" applyAlignment="1">
      <alignment horizontal="left"/>
    </xf>
    <xf numFmtId="0" fontId="74" fillId="3" borderId="44" xfId="0" applyFont="1" applyFill="1" applyBorder="1" applyAlignment="1">
      <alignment horizontal="left" vertical="top"/>
    </xf>
    <xf numFmtId="49" fontId="7" fillId="3" borderId="48" xfId="0" applyNumberFormat="1" applyFont="1" applyFill="1" applyBorder="1" applyAlignment="1">
      <alignment horizontal="left" vertical="center"/>
    </xf>
    <xf numFmtId="0" fontId="17" fillId="3" borderId="51" xfId="0" applyFont="1" applyFill="1" applyBorder="1" applyAlignment="1">
      <alignment horizontal="center" vertical="top" wrapText="1"/>
    </xf>
    <xf numFmtId="0" fontId="17" fillId="3" borderId="52" xfId="0" applyFont="1" applyFill="1" applyBorder="1" applyAlignment="1">
      <alignment horizontal="left" vertical="top" wrapText="1"/>
    </xf>
    <xf numFmtId="0" fontId="17" fillId="3" borderId="19" xfId="0" applyFont="1" applyFill="1" applyBorder="1" applyAlignment="1">
      <alignment horizontal="left" vertical="top" wrapText="1"/>
    </xf>
    <xf numFmtId="1" fontId="17" fillId="3" borderId="19" xfId="0" applyNumberFormat="1" applyFont="1" applyFill="1" applyBorder="1" applyAlignment="1">
      <alignment horizontal="left" vertical="top" wrapText="1"/>
    </xf>
    <xf numFmtId="0" fontId="17" fillId="3" borderId="53" xfId="0" applyFont="1" applyFill="1" applyBorder="1" applyAlignment="1">
      <alignment horizontal="left" vertical="top" wrapText="1"/>
    </xf>
    <xf numFmtId="0" fontId="13" fillId="3" borderId="52" xfId="0" applyFont="1" applyFill="1" applyBorder="1" applyAlignment="1">
      <alignment horizontal="left"/>
    </xf>
    <xf numFmtId="0" fontId="21" fillId="3" borderId="54" xfId="0" applyFont="1" applyFill="1" applyBorder="1" applyAlignment="1">
      <alignment horizontal="left" vertical="center"/>
    </xf>
    <xf numFmtId="0" fontId="21" fillId="3" borderId="0" xfId="0" applyFont="1" applyFill="1" applyAlignment="1">
      <alignment vertical="center"/>
    </xf>
    <xf numFmtId="0" fontId="21" fillId="3" borderId="55" xfId="0" applyFont="1" applyFill="1" applyBorder="1" applyAlignment="1">
      <alignment horizontal="left" vertical="center"/>
    </xf>
    <xf numFmtId="49" fontId="7" fillId="3" borderId="52" xfId="0" applyNumberFormat="1" applyFont="1" applyFill="1" applyBorder="1" applyAlignment="1">
      <alignment horizontal="left" vertical="center"/>
    </xf>
    <xf numFmtId="0" fontId="7" fillId="3" borderId="45" xfId="6" applyNumberFormat="1" applyFont="1" applyFill="1" applyBorder="1" applyAlignment="1"/>
    <xf numFmtId="0" fontId="7" fillId="3" borderId="54" xfId="0" applyFont="1" applyFill="1" applyBorder="1" applyAlignment="1">
      <alignment vertical="center"/>
    </xf>
    <xf numFmtId="0" fontId="9" fillId="3" borderId="45" xfId="0" applyFont="1" applyFill="1" applyBorder="1" applyAlignment="1">
      <alignment horizontal="center" vertical="center"/>
    </xf>
    <xf numFmtId="0" fontId="7" fillId="3" borderId="45" xfId="6" applyNumberFormat="1" applyFont="1" applyFill="1" applyBorder="1" applyAlignment="1">
      <alignment horizontal="center"/>
    </xf>
    <xf numFmtId="0" fontId="17" fillId="3" borderId="56" xfId="0" applyFont="1" applyFill="1" applyBorder="1" applyAlignment="1">
      <alignment vertical="center" wrapText="1"/>
    </xf>
    <xf numFmtId="0" fontId="17" fillId="3" borderId="48" xfId="0" applyFont="1" applyFill="1" applyBorder="1" applyAlignment="1">
      <alignment horizontal="left" vertical="center" wrapText="1"/>
    </xf>
    <xf numFmtId="0" fontId="17" fillId="3" borderId="53" xfId="0" applyFont="1" applyFill="1" applyBorder="1" applyAlignment="1">
      <alignment horizontal="left" vertical="center" wrapText="1"/>
    </xf>
    <xf numFmtId="49" fontId="7" fillId="3" borderId="54" xfId="0" applyNumberFormat="1" applyFont="1" applyFill="1" applyBorder="1" applyAlignment="1">
      <alignment horizontal="left" vertical="center"/>
    </xf>
    <xf numFmtId="49" fontId="7" fillId="3" borderId="45" xfId="0" applyNumberFormat="1" applyFont="1" applyFill="1" applyBorder="1" applyAlignment="1">
      <alignment horizontal="left" vertical="center"/>
    </xf>
    <xf numFmtId="0" fontId="9" fillId="3" borderId="48" xfId="0" applyFont="1" applyFill="1" applyBorder="1" applyAlignment="1">
      <alignment horizontal="left" vertical="center"/>
    </xf>
    <xf numFmtId="49" fontId="7" fillId="3" borderId="0" xfId="0" applyNumberFormat="1" applyFont="1" applyFill="1" applyAlignment="1">
      <alignment horizontal="left" vertical="center"/>
    </xf>
    <xf numFmtId="0" fontId="7" fillId="3" borderId="52" xfId="0" applyFont="1" applyFill="1" applyBorder="1" applyAlignment="1">
      <alignment horizontal="left" vertical="center"/>
    </xf>
    <xf numFmtId="0" fontId="9" fillId="3" borderId="48" xfId="0" applyFont="1" applyFill="1" applyBorder="1" applyAlignment="1">
      <alignment horizontal="center"/>
    </xf>
    <xf numFmtId="0" fontId="13" fillId="3" borderId="54" xfId="0" applyFont="1" applyFill="1" applyBorder="1" applyAlignment="1">
      <alignment horizontal="left"/>
    </xf>
    <xf numFmtId="0" fontId="13" fillId="3" borderId="0" xfId="0" applyFont="1" applyFill="1" applyAlignment="1">
      <alignment horizontal="center"/>
    </xf>
    <xf numFmtId="1" fontId="7" fillId="3" borderId="0" xfId="0" applyNumberFormat="1" applyFont="1" applyFill="1" applyAlignment="1">
      <alignment horizontal="left" vertical="center"/>
    </xf>
    <xf numFmtId="167" fontId="7" fillId="3" borderId="48" xfId="0" applyNumberFormat="1" applyFont="1" applyFill="1" applyBorder="1" applyAlignment="1">
      <alignment horizontal="left" vertical="center"/>
    </xf>
    <xf numFmtId="1" fontId="7" fillId="3" borderId="19" xfId="0" applyNumberFormat="1" applyFont="1" applyFill="1" applyBorder="1" applyAlignment="1">
      <alignment horizontal="right" vertical="center" indent="3"/>
    </xf>
    <xf numFmtId="0" fontId="53" fillId="3" borderId="54" xfId="6" applyNumberFormat="1" applyFont="1" applyFill="1" applyBorder="1" applyAlignment="1">
      <alignment horizontal="center" vertical="center"/>
    </xf>
    <xf numFmtId="49" fontId="7" fillId="3" borderId="45" xfId="0" applyNumberFormat="1" applyFont="1" applyFill="1" applyBorder="1" applyAlignment="1">
      <alignment horizontal="center" vertical="center"/>
    </xf>
    <xf numFmtId="0" fontId="9" fillId="3" borderId="48" xfId="0" applyFont="1" applyFill="1" applyBorder="1" applyAlignment="1">
      <alignment horizontal="center" vertical="center"/>
    </xf>
    <xf numFmtId="9" fontId="58" fillId="3" borderId="0" xfId="7" applyFont="1" applyFill="1" applyBorder="1" applyAlignment="1">
      <alignment horizontal="right" vertical="center"/>
    </xf>
    <xf numFmtId="167" fontId="7" fillId="3" borderId="0" xfId="0" applyNumberFormat="1" applyFont="1" applyFill="1" applyAlignment="1">
      <alignment horizontal="left" vertical="center"/>
    </xf>
    <xf numFmtId="0" fontId="53" fillId="3" borderId="0" xfId="0" applyFont="1" applyFill="1" applyAlignment="1">
      <alignment horizontal="left" vertical="center" indent="2"/>
    </xf>
    <xf numFmtId="0" fontId="49" fillId="3" borderId="0" xfId="0" applyFont="1" applyFill="1" applyAlignment="1">
      <alignment vertical="top"/>
    </xf>
    <xf numFmtId="0" fontId="54" fillId="3" borderId="21" xfId="0" applyFont="1" applyFill="1" applyBorder="1" applyAlignment="1">
      <alignment horizontal="left"/>
    </xf>
    <xf numFmtId="169" fontId="64" fillId="3" borderId="0" xfId="6" applyNumberFormat="1" applyFont="1" applyFill="1" applyBorder="1" applyAlignment="1">
      <alignment horizontal="center" vertical="center"/>
    </xf>
    <xf numFmtId="169" fontId="64" fillId="3" borderId="0" xfId="6" applyNumberFormat="1" applyFont="1" applyFill="1" applyBorder="1" applyAlignment="1">
      <alignment horizontal="left" vertical="top"/>
    </xf>
    <xf numFmtId="169" fontId="64" fillId="3" borderId="20" xfId="6" applyNumberFormat="1" applyFont="1" applyFill="1" applyBorder="1" applyAlignment="1">
      <alignment horizontal="left" vertical="top"/>
    </xf>
    <xf numFmtId="0" fontId="50" fillId="3" borderId="19" xfId="0" applyFont="1" applyFill="1" applyBorder="1" applyAlignment="1">
      <alignment vertical="center"/>
    </xf>
    <xf numFmtId="0" fontId="66" fillId="3" borderId="19" xfId="0" applyFont="1" applyFill="1" applyBorder="1" applyAlignment="1">
      <alignment vertical="center" wrapText="1"/>
    </xf>
    <xf numFmtId="10" fontId="64" fillId="3" borderId="0" xfId="7" applyNumberFormat="1" applyFont="1" applyFill="1" applyBorder="1" applyAlignment="1">
      <alignment horizontal="right" vertical="center"/>
    </xf>
    <xf numFmtId="0" fontId="50" fillId="3" borderId="0" xfId="0" applyFont="1" applyFill="1" applyAlignment="1">
      <alignment vertical="center"/>
    </xf>
    <xf numFmtId="0" fontId="66" fillId="3" borderId="0" xfId="0" applyFont="1" applyFill="1" applyAlignment="1">
      <alignment vertical="center" wrapText="1"/>
    </xf>
    <xf numFmtId="0" fontId="48" fillId="3" borderId="40" xfId="6" applyNumberFormat="1" applyFont="1" applyFill="1" applyBorder="1" applyAlignment="1">
      <alignment vertical="center"/>
    </xf>
    <xf numFmtId="0" fontId="48" fillId="3" borderId="40" xfId="0" applyFont="1" applyFill="1" applyBorder="1" applyAlignment="1">
      <alignment vertical="center"/>
    </xf>
    <xf numFmtId="0" fontId="50" fillId="3" borderId="40" xfId="0" applyFont="1" applyFill="1" applyBorder="1" applyAlignment="1">
      <alignment vertical="center"/>
    </xf>
    <xf numFmtId="0" fontId="66" fillId="3" borderId="40" xfId="0" applyFont="1" applyFill="1" applyBorder="1" applyAlignment="1">
      <alignment vertical="center" wrapText="1"/>
    </xf>
    <xf numFmtId="10" fontId="64" fillId="3" borderId="40" xfId="7" applyNumberFormat="1" applyFont="1" applyFill="1" applyBorder="1" applyAlignment="1">
      <alignment horizontal="right" vertical="center"/>
    </xf>
    <xf numFmtId="0" fontId="63" fillId="3" borderId="0" xfId="0" applyFont="1" applyFill="1" applyAlignment="1">
      <alignment horizontal="right"/>
    </xf>
    <xf numFmtId="0" fontId="9" fillId="3" borderId="39" xfId="0" applyFont="1" applyFill="1" applyBorder="1"/>
    <xf numFmtId="0" fontId="29" fillId="3" borderId="39" xfId="0" applyFont="1" applyFill="1" applyBorder="1" applyAlignment="1">
      <alignment horizontal="right"/>
    </xf>
    <xf numFmtId="0" fontId="7" fillId="3" borderId="39" xfId="0" applyFont="1" applyFill="1" applyBorder="1" applyAlignment="1">
      <alignment horizontal="right" vertical="center"/>
    </xf>
    <xf numFmtId="0" fontId="7" fillId="3" borderId="19" xfId="6" applyNumberFormat="1" applyFont="1" applyFill="1" applyBorder="1" applyAlignment="1"/>
    <xf numFmtId="165" fontId="62" fillId="3" borderId="19" xfId="16" applyFont="1" applyFill="1" applyBorder="1" applyAlignment="1">
      <alignment horizontal="right" vertical="center"/>
    </xf>
    <xf numFmtId="44" fontId="44" fillId="3" borderId="0" xfId="24" applyFont="1" applyFill="1"/>
    <xf numFmtId="165" fontId="64" fillId="3" borderId="0" xfId="16" applyFont="1" applyFill="1"/>
    <xf numFmtId="0" fontId="48" fillId="3" borderId="0" xfId="6" applyNumberFormat="1" applyFont="1" applyFill="1" applyBorder="1" applyAlignment="1"/>
    <xf numFmtId="165" fontId="62" fillId="3" borderId="0" xfId="16" applyFont="1" applyFill="1" applyBorder="1" applyAlignment="1">
      <alignment horizontal="right" vertical="center"/>
    </xf>
    <xf numFmtId="0" fontId="49" fillId="3" borderId="0" xfId="0" applyFont="1" applyFill="1" applyAlignment="1">
      <alignment vertical="center"/>
    </xf>
    <xf numFmtId="0" fontId="54" fillId="3" borderId="21" xfId="0" applyFont="1" applyFill="1" applyBorder="1" applyAlignment="1">
      <alignment horizontal="left" vertical="center" indent="1"/>
    </xf>
    <xf numFmtId="0" fontId="18" fillId="3" borderId="0" xfId="0" applyFont="1" applyFill="1" applyAlignment="1">
      <alignment horizontal="left" vertical="center" wrapText="1"/>
    </xf>
    <xf numFmtId="0" fontId="9" fillId="3" borderId="1" xfId="0" applyFont="1" applyFill="1" applyBorder="1" applyAlignment="1">
      <alignment vertical="center"/>
    </xf>
    <xf numFmtId="0" fontId="7" fillId="3" borderId="57" xfId="0" applyFont="1" applyFill="1" applyBorder="1" applyAlignment="1">
      <alignment vertical="center"/>
    </xf>
    <xf numFmtId="167" fontId="21" fillId="3" borderId="0" xfId="29" applyNumberFormat="1" applyFont="1" applyFill="1" applyBorder="1" applyAlignment="1">
      <alignment horizontal="left" vertical="center"/>
    </xf>
    <xf numFmtId="167" fontId="21" fillId="3" borderId="0" xfId="29" applyNumberFormat="1" applyFont="1" applyFill="1" applyBorder="1" applyAlignment="1">
      <alignment horizontal="left"/>
    </xf>
    <xf numFmtId="167" fontId="26" fillId="3" borderId="0" xfId="29" applyNumberFormat="1" applyFont="1" applyFill="1" applyAlignment="1">
      <alignment horizontal="right" vertical="center"/>
    </xf>
    <xf numFmtId="49" fontId="30" fillId="3" borderId="0" xfId="0" applyNumberFormat="1" applyFont="1" applyFill="1" applyAlignment="1">
      <alignment horizontal="left" vertical="center" indent="2"/>
    </xf>
    <xf numFmtId="0" fontId="26" fillId="3" borderId="20" xfId="0" applyFont="1" applyFill="1" applyBorder="1" applyAlignment="1">
      <alignment horizontal="left" vertical="center"/>
    </xf>
    <xf numFmtId="9" fontId="26" fillId="3" borderId="20" xfId="7" applyFont="1" applyFill="1" applyBorder="1" applyAlignment="1">
      <alignment horizontal="right"/>
    </xf>
    <xf numFmtId="9" fontId="26" fillId="3" borderId="0" xfId="7" applyFont="1" applyFill="1" applyBorder="1" applyAlignment="1">
      <alignment horizontal="right"/>
    </xf>
    <xf numFmtId="170" fontId="21" fillId="3" borderId="0" xfId="17" applyNumberFormat="1" applyFont="1" applyFill="1" applyBorder="1" applyAlignment="1">
      <alignment horizontal="right"/>
    </xf>
    <xf numFmtId="170" fontId="21" fillId="3" borderId="0" xfId="7" applyNumberFormat="1" applyFont="1" applyFill="1" applyBorder="1" applyAlignment="1">
      <alignment horizontal="right"/>
    </xf>
    <xf numFmtId="170" fontId="21" fillId="3" borderId="19" xfId="17" applyNumberFormat="1" applyFont="1" applyFill="1" applyBorder="1" applyAlignment="1">
      <alignment horizontal="right"/>
    </xf>
    <xf numFmtId="167" fontId="7" fillId="3" borderId="0" xfId="29" applyNumberFormat="1" applyFont="1" applyFill="1" applyBorder="1" applyAlignment="1">
      <alignment horizontal="left" vertical="center"/>
    </xf>
    <xf numFmtId="0" fontId="25" fillId="3" borderId="20" xfId="0" applyFont="1" applyFill="1" applyBorder="1" applyAlignment="1">
      <alignment vertical="center"/>
    </xf>
    <xf numFmtId="2" fontId="21" fillId="3" borderId="0" xfId="29" applyNumberFormat="1" applyFont="1" applyFill="1" applyBorder="1" applyAlignment="1">
      <alignment horizontal="right"/>
    </xf>
    <xf numFmtId="2" fontId="26" fillId="3" borderId="35" xfId="29" applyNumberFormat="1" applyFont="1" applyFill="1" applyBorder="1" applyAlignment="1">
      <alignment horizontal="right"/>
    </xf>
    <xf numFmtId="9" fontId="25" fillId="3" borderId="20" xfId="7" applyFont="1" applyFill="1" applyBorder="1" applyAlignment="1">
      <alignment vertical="center"/>
    </xf>
    <xf numFmtId="164" fontId="7" fillId="3" borderId="0" xfId="29" applyFont="1" applyFill="1" applyBorder="1" applyAlignment="1">
      <alignment horizontal="left" vertical="center"/>
    </xf>
    <xf numFmtId="49" fontId="7" fillId="3" borderId="58" xfId="0" applyNumberFormat="1" applyFont="1" applyFill="1" applyBorder="1" applyAlignment="1">
      <alignment horizontal="center" vertical="center"/>
    </xf>
    <xf numFmtId="164" fontId="53" fillId="3" borderId="52" xfId="6" applyFont="1" applyFill="1" applyBorder="1" applyAlignment="1">
      <alignment horizontal="left" vertical="top"/>
    </xf>
    <xf numFmtId="0" fontId="60" fillId="3" borderId="0" xfId="0" applyFont="1" applyFill="1" applyAlignment="1">
      <alignment horizontal="left" vertical="top" wrapText="1"/>
    </xf>
    <xf numFmtId="0" fontId="47" fillId="3" borderId="0" xfId="0" applyFont="1" applyFill="1" applyAlignment="1">
      <alignment horizontal="left" vertical="center" indent="1"/>
    </xf>
    <xf numFmtId="167" fontId="21" fillId="3" borderId="0" xfId="5" applyNumberFormat="1" applyFont="1" applyFill="1" applyBorder="1" applyAlignment="1">
      <alignment horizontal="left"/>
    </xf>
    <xf numFmtId="167" fontId="64" fillId="3" borderId="19" xfId="6" applyNumberFormat="1" applyFont="1" applyFill="1" applyBorder="1" applyAlignment="1">
      <alignment horizontal="right"/>
    </xf>
    <xf numFmtId="167" fontId="64" fillId="3" borderId="0" xfId="6" applyNumberFormat="1" applyFont="1" applyFill="1" applyBorder="1" applyAlignment="1">
      <alignment horizontal="right"/>
    </xf>
    <xf numFmtId="10" fontId="64" fillId="3" borderId="19" xfId="7" applyNumberFormat="1" applyFont="1" applyFill="1" applyBorder="1" applyAlignment="1">
      <alignment vertical="center"/>
    </xf>
    <xf numFmtId="10" fontId="64" fillId="3" borderId="0" xfId="7" applyNumberFormat="1" applyFont="1" applyFill="1" applyBorder="1" applyAlignment="1">
      <alignment vertical="center"/>
    </xf>
    <xf numFmtId="3" fontId="64" fillId="3" borderId="0" xfId="6" applyNumberFormat="1" applyFont="1" applyFill="1" applyBorder="1" applyAlignment="1">
      <alignment vertical="center"/>
    </xf>
    <xf numFmtId="0" fontId="64" fillId="3" borderId="0" xfId="0" applyFont="1" applyFill="1"/>
    <xf numFmtId="164" fontId="64" fillId="3" borderId="41" xfId="6" applyFont="1" applyFill="1" applyBorder="1" applyAlignment="1">
      <alignment horizontal="right"/>
    </xf>
    <xf numFmtId="9" fontId="64" fillId="3" borderId="0" xfId="7" applyFont="1" applyFill="1" applyBorder="1" applyAlignment="1">
      <alignment horizontal="right"/>
    </xf>
    <xf numFmtId="9" fontId="64" fillId="3" borderId="21" xfId="7" applyFont="1" applyFill="1" applyBorder="1" applyAlignment="1">
      <alignment horizontal="right"/>
    </xf>
    <xf numFmtId="9" fontId="65" fillId="3" borderId="20" xfId="7" applyFont="1" applyFill="1" applyBorder="1" applyAlignment="1">
      <alignment horizontal="right"/>
    </xf>
    <xf numFmtId="9" fontId="65" fillId="3" borderId="0" xfId="7" applyFont="1" applyFill="1" applyBorder="1" applyAlignment="1">
      <alignment horizontal="right" vertical="center"/>
    </xf>
    <xf numFmtId="0" fontId="64" fillId="3" borderId="0" xfId="0" applyFont="1" applyFill="1" applyAlignment="1">
      <alignment horizontal="right" vertical="center"/>
    </xf>
    <xf numFmtId="9" fontId="7" fillId="3" borderId="0" xfId="7" applyFont="1" applyFill="1" applyBorder="1" applyAlignment="1">
      <alignment vertical="center"/>
    </xf>
    <xf numFmtId="9" fontId="64" fillId="3" borderId="0" xfId="0" applyNumberFormat="1" applyFont="1" applyFill="1" applyAlignment="1">
      <alignment vertical="center"/>
    </xf>
    <xf numFmtId="1" fontId="64" fillId="3" borderId="19" xfId="6" applyNumberFormat="1" applyFont="1" applyFill="1" applyBorder="1" applyAlignment="1">
      <alignment horizontal="right" vertical="center"/>
    </xf>
    <xf numFmtId="164" fontId="64" fillId="3" borderId="19" xfId="6" applyFont="1" applyFill="1" applyBorder="1" applyAlignment="1">
      <alignment vertical="center"/>
    </xf>
    <xf numFmtId="1" fontId="64" fillId="3" borderId="0" xfId="6" applyNumberFormat="1" applyFont="1" applyFill="1" applyBorder="1" applyAlignment="1">
      <alignment horizontal="right" vertical="center"/>
    </xf>
    <xf numFmtId="164" fontId="64" fillId="3" borderId="0" xfId="6" applyFont="1" applyFill="1" applyBorder="1" applyAlignment="1">
      <alignment vertical="center"/>
    </xf>
    <xf numFmtId="9" fontId="64" fillId="3" borderId="0" xfId="7" applyFont="1" applyFill="1" applyBorder="1" applyAlignment="1">
      <alignment horizontal="right" vertical="top"/>
    </xf>
    <xf numFmtId="9" fontId="64" fillId="3" borderId="0" xfId="7" applyFont="1" applyFill="1" applyBorder="1" applyAlignment="1"/>
    <xf numFmtId="9" fontId="64" fillId="3" borderId="39" xfId="7" applyFont="1" applyFill="1" applyBorder="1" applyAlignment="1"/>
    <xf numFmtId="9" fontId="64" fillId="3" borderId="42" xfId="7" applyFont="1" applyFill="1" applyBorder="1" applyAlignment="1">
      <alignment horizontal="right" vertical="center"/>
    </xf>
    <xf numFmtId="0" fontId="56" fillId="3" borderId="0" xfId="0" applyFont="1" applyFill="1" applyAlignment="1">
      <alignment vertical="center"/>
    </xf>
    <xf numFmtId="164" fontId="7" fillId="3" borderId="0" xfId="6" applyFont="1" applyFill="1" applyBorder="1" applyAlignment="1"/>
    <xf numFmtId="164" fontId="7" fillId="3" borderId="23" xfId="6" applyFont="1" applyFill="1" applyBorder="1" applyAlignment="1"/>
    <xf numFmtId="0" fontId="4" fillId="11" borderId="1" xfId="0" applyFont="1" applyFill="1" applyBorder="1" applyAlignment="1">
      <alignment vertical="center"/>
    </xf>
    <xf numFmtId="10" fontId="9" fillId="3" borderId="10" xfId="0" applyNumberFormat="1" applyFont="1" applyFill="1" applyBorder="1" applyAlignment="1">
      <alignment vertical="center"/>
    </xf>
    <xf numFmtId="3" fontId="9" fillId="3" borderId="0" xfId="0" applyNumberFormat="1" applyFont="1" applyFill="1" applyAlignment="1">
      <alignment vertical="center"/>
    </xf>
    <xf numFmtId="173" fontId="9" fillId="3" borderId="0" xfId="16" applyNumberFormat="1" applyFont="1" applyFill="1" applyBorder="1" applyAlignment="1">
      <alignment horizontal="right" vertical="top"/>
    </xf>
    <xf numFmtId="10" fontId="9" fillId="3" borderId="0" xfId="0" applyNumberFormat="1" applyFont="1" applyFill="1" applyAlignment="1">
      <alignment horizontal="right" vertical="center"/>
    </xf>
    <xf numFmtId="3" fontId="64" fillId="3" borderId="23" xfId="0" applyNumberFormat="1" applyFont="1" applyFill="1" applyBorder="1" applyAlignment="1">
      <alignment vertical="center"/>
    </xf>
    <xf numFmtId="17" fontId="20" fillId="3" borderId="19" xfId="0" applyNumberFormat="1" applyFont="1" applyFill="1" applyBorder="1" applyAlignment="1">
      <alignment horizontal="left" vertical="center"/>
    </xf>
    <xf numFmtId="0" fontId="20" fillId="3" borderId="19" xfId="0" applyFont="1" applyFill="1" applyBorder="1" applyAlignment="1">
      <alignment horizontal="left" vertical="center"/>
    </xf>
    <xf numFmtId="10" fontId="48" fillId="3" borderId="19" xfId="7" applyNumberFormat="1" applyFont="1" applyFill="1" applyBorder="1" applyAlignment="1">
      <alignment horizontal="right" vertical="top"/>
    </xf>
    <xf numFmtId="17" fontId="20" fillId="3" borderId="0" xfId="0" applyNumberFormat="1" applyFont="1" applyFill="1" applyAlignment="1">
      <alignment horizontal="left" vertical="center"/>
    </xf>
    <xf numFmtId="166" fontId="9" fillId="3" borderId="19" xfId="7" applyNumberFormat="1" applyFont="1" applyFill="1" applyBorder="1" applyAlignment="1">
      <alignment horizontal="left" vertical="center"/>
    </xf>
    <xf numFmtId="166" fontId="9" fillId="3" borderId="19" xfId="7" applyNumberFormat="1" applyFont="1" applyFill="1" applyBorder="1" applyAlignment="1">
      <alignment horizontal="right" vertical="center"/>
    </xf>
    <xf numFmtId="0" fontId="79" fillId="3" borderId="0" xfId="0" applyFont="1" applyFill="1"/>
    <xf numFmtId="0" fontId="9" fillId="3" borderId="0" xfId="0" applyFont="1" applyFill="1" applyAlignment="1">
      <alignment horizontal="center" wrapText="1"/>
    </xf>
    <xf numFmtId="9" fontId="9" fillId="3" borderId="20" xfId="7" applyFont="1" applyFill="1" applyBorder="1" applyAlignment="1">
      <alignment horizontal="right" vertical="top"/>
    </xf>
    <xf numFmtId="176" fontId="37" fillId="3" borderId="37" xfId="0" applyNumberFormat="1" applyFont="1" applyFill="1" applyBorder="1" applyAlignment="1">
      <alignment horizontal="center" vertical="center"/>
    </xf>
    <xf numFmtId="0" fontId="66" fillId="3" borderId="0" xfId="0" applyFont="1" applyFill="1" applyAlignment="1">
      <alignment horizontal="left" vertical="center"/>
    </xf>
    <xf numFmtId="167" fontId="66" fillId="3" borderId="0" xfId="5" applyNumberFormat="1" applyFont="1" applyFill="1" applyBorder="1" applyAlignment="1">
      <alignment horizontal="left"/>
    </xf>
    <xf numFmtId="0" fontId="83" fillId="3" borderId="0" xfId="0" applyFont="1" applyFill="1" applyAlignment="1">
      <alignment vertical="center"/>
    </xf>
    <xf numFmtId="167" fontId="85" fillId="3" borderId="0" xfId="0" applyNumberFormat="1" applyFont="1" applyFill="1" applyAlignment="1">
      <alignment vertical="center"/>
    </xf>
    <xf numFmtId="167" fontId="64" fillId="3" borderId="40" xfId="6" applyNumberFormat="1" applyFont="1" applyFill="1" applyBorder="1"/>
    <xf numFmtId="3" fontId="64" fillId="3" borderId="19" xfId="6" applyNumberFormat="1" applyFont="1" applyFill="1" applyBorder="1" applyAlignment="1">
      <alignment horizontal="right" vertical="center"/>
    </xf>
    <xf numFmtId="3" fontId="64" fillId="3" borderId="0" xfId="6" applyNumberFormat="1" applyFont="1" applyFill="1" applyBorder="1" applyAlignment="1">
      <alignment horizontal="right" vertical="center"/>
    </xf>
    <xf numFmtId="3" fontId="64" fillId="3" borderId="20" xfId="6" applyNumberFormat="1" applyFont="1" applyFill="1" applyBorder="1" applyAlignment="1">
      <alignment horizontal="right" vertical="center"/>
    </xf>
    <xf numFmtId="9" fontId="7" fillId="3" borderId="19" xfId="7" applyFont="1" applyFill="1" applyBorder="1" applyAlignment="1">
      <alignment horizontal="right"/>
    </xf>
    <xf numFmtId="1" fontId="64" fillId="3" borderId="0" xfId="6" applyNumberFormat="1" applyFont="1" applyFill="1" applyBorder="1" applyAlignment="1">
      <alignment vertical="center"/>
    </xf>
    <xf numFmtId="1" fontId="64" fillId="3" borderId="21" xfId="6" applyNumberFormat="1" applyFont="1" applyFill="1" applyBorder="1" applyAlignment="1">
      <alignment vertical="center"/>
    </xf>
    <xf numFmtId="1" fontId="64" fillId="3" borderId="20" xfId="6" applyNumberFormat="1" applyFont="1" applyFill="1" applyBorder="1" applyAlignment="1">
      <alignment vertical="center"/>
    </xf>
    <xf numFmtId="0" fontId="7" fillId="3" borderId="6" xfId="0" applyFont="1" applyFill="1" applyBorder="1" applyAlignment="1">
      <alignment vertical="top"/>
    </xf>
    <xf numFmtId="0" fontId="7" fillId="3" borderId="10" xfId="0" applyFont="1" applyFill="1" applyBorder="1" applyAlignment="1">
      <alignment vertical="top"/>
    </xf>
    <xf numFmtId="0" fontId="7" fillId="0" borderId="0" xfId="0" applyFont="1" applyAlignment="1">
      <alignment vertical="top"/>
    </xf>
    <xf numFmtId="167" fontId="9" fillId="3" borderId="23" xfId="6" applyNumberFormat="1" applyFont="1" applyFill="1" applyBorder="1" applyAlignment="1">
      <alignment horizontal="right" vertical="center"/>
    </xf>
    <xf numFmtId="0" fontId="74" fillId="3" borderId="0" xfId="0" applyFont="1" applyFill="1" applyAlignment="1">
      <alignment horizontal="left"/>
    </xf>
    <xf numFmtId="0" fontId="87" fillId="3" borderId="0" xfId="0" applyFont="1" applyFill="1" applyAlignment="1">
      <alignment horizontal="left" vertical="top"/>
    </xf>
    <xf numFmtId="0" fontId="86" fillId="3" borderId="0" xfId="0" applyFont="1" applyFill="1" applyAlignment="1">
      <alignment horizontal="left" vertical="top"/>
    </xf>
    <xf numFmtId="169" fontId="9" fillId="3" borderId="19" xfId="6" applyNumberFormat="1" applyFont="1" applyFill="1" applyBorder="1" applyAlignment="1">
      <alignment horizontal="right" vertical="top"/>
    </xf>
    <xf numFmtId="173" fontId="9" fillId="3" borderId="19" xfId="16" applyNumberFormat="1" applyFont="1" applyFill="1" applyBorder="1" applyAlignment="1">
      <alignment horizontal="right" vertical="top"/>
    </xf>
    <xf numFmtId="10" fontId="9" fillId="3" borderId="23" xfId="0" applyNumberFormat="1" applyFont="1" applyFill="1" applyBorder="1" applyAlignment="1">
      <alignment horizontal="right" vertical="center"/>
    </xf>
    <xf numFmtId="173" fontId="9" fillId="0" borderId="19" xfId="16" applyNumberFormat="1" applyFont="1" applyFill="1" applyBorder="1" applyAlignment="1">
      <alignment horizontal="right" vertical="center"/>
    </xf>
    <xf numFmtId="44" fontId="64" fillId="3" borderId="0" xfId="0" applyNumberFormat="1" applyFont="1" applyFill="1" applyAlignment="1">
      <alignment horizontal="right"/>
    </xf>
    <xf numFmtId="44" fontId="64" fillId="3" borderId="0" xfId="16" applyNumberFormat="1" applyFont="1" applyFill="1" applyAlignment="1">
      <alignment horizontal="right"/>
    </xf>
    <xf numFmtId="167" fontId="7" fillId="3" borderId="0" xfId="6" applyNumberFormat="1" applyFont="1" applyFill="1" applyBorder="1" applyAlignment="1">
      <alignment horizontal="right" vertical="center"/>
    </xf>
    <xf numFmtId="0" fontId="7" fillId="3" borderId="0" xfId="0" applyFont="1" applyFill="1" applyAlignment="1">
      <alignment horizontal="right" vertical="center"/>
    </xf>
    <xf numFmtId="0" fontId="9" fillId="3" borderId="19" xfId="0" applyFont="1" applyFill="1" applyBorder="1"/>
    <xf numFmtId="0" fontId="7" fillId="3" borderId="23" xfId="0" applyFont="1" applyFill="1" applyBorder="1"/>
    <xf numFmtId="0" fontId="7" fillId="3" borderId="19" xfId="0" applyFont="1" applyFill="1" applyBorder="1" applyAlignment="1">
      <alignment horizontal="right"/>
    </xf>
    <xf numFmtId="0" fontId="7" fillId="3" borderId="0" xfId="0" applyFont="1" applyFill="1" applyAlignment="1">
      <alignment horizontal="right"/>
    </xf>
    <xf numFmtId="0" fontId="7" fillId="3" borderId="23" xfId="0" applyFont="1" applyFill="1" applyBorder="1" applyAlignment="1">
      <alignment horizontal="right"/>
    </xf>
    <xf numFmtId="167" fontId="9" fillId="3" borderId="23" xfId="6" applyNumberFormat="1" applyFont="1" applyFill="1" applyBorder="1" applyAlignment="1">
      <alignment horizontal="right" vertical="top" wrapText="1"/>
    </xf>
    <xf numFmtId="167" fontId="32" fillId="3" borderId="0" xfId="6" applyNumberFormat="1" applyFont="1" applyFill="1" applyBorder="1" applyAlignment="1">
      <alignment horizontal="right" vertical="center"/>
    </xf>
    <xf numFmtId="49" fontId="7" fillId="3" borderId="0" xfId="7" applyNumberFormat="1" applyFont="1" applyFill="1" applyBorder="1" applyAlignment="1">
      <alignment horizontal="right"/>
    </xf>
    <xf numFmtId="0" fontId="13" fillId="3" borderId="20" xfId="0" applyFont="1" applyFill="1" applyBorder="1" applyAlignment="1">
      <alignment horizontal="left" vertical="center"/>
    </xf>
    <xf numFmtId="170" fontId="26" fillId="3" borderId="20" xfId="17" applyNumberFormat="1" applyFont="1" applyFill="1" applyBorder="1" applyAlignment="1">
      <alignment horizontal="right"/>
    </xf>
    <xf numFmtId="170" fontId="26" fillId="3" borderId="20" xfId="7" applyNumberFormat="1" applyFont="1" applyFill="1" applyBorder="1" applyAlignment="1">
      <alignment horizontal="right"/>
    </xf>
    <xf numFmtId="9" fontId="25" fillId="3" borderId="0" xfId="7" applyFont="1" applyFill="1" applyBorder="1" applyAlignment="1">
      <alignment vertical="center"/>
    </xf>
    <xf numFmtId="0" fontId="90" fillId="3" borderId="0" xfId="0" applyFont="1" applyFill="1" applyAlignment="1">
      <alignment vertical="center"/>
    </xf>
    <xf numFmtId="0" fontId="13" fillId="10" borderId="0" xfId="0" applyFont="1" applyFill="1" applyAlignment="1">
      <alignment vertical="top" wrapText="1"/>
    </xf>
    <xf numFmtId="0" fontId="38" fillId="3" borderId="0" xfId="0" applyFont="1" applyFill="1"/>
    <xf numFmtId="0" fontId="36" fillId="3" borderId="0" xfId="0" applyFont="1" applyFill="1" applyAlignment="1">
      <alignment horizontal="right"/>
    </xf>
    <xf numFmtId="0" fontId="38" fillId="3" borderId="0" xfId="0" applyFont="1" applyFill="1" applyAlignment="1">
      <alignment vertical="center"/>
    </xf>
    <xf numFmtId="0" fontId="38" fillId="3" borderId="0" xfId="0" quotePrefix="1" applyFont="1" applyFill="1" applyAlignment="1">
      <alignment horizontal="left"/>
    </xf>
    <xf numFmtId="0" fontId="38" fillId="3" borderId="0" xfId="0" applyFont="1" applyFill="1" applyAlignment="1">
      <alignment horizontal="right"/>
    </xf>
    <xf numFmtId="0" fontId="38" fillId="3" borderId="0" xfId="0" applyFont="1" applyFill="1" applyAlignment="1">
      <alignment horizontal="center"/>
    </xf>
    <xf numFmtId="0" fontId="37" fillId="3" borderId="0" xfId="0" applyFont="1" applyFill="1" applyAlignment="1">
      <alignment vertical="center"/>
    </xf>
    <xf numFmtId="0" fontId="41" fillId="3" borderId="0" xfId="0" applyFont="1" applyFill="1" applyAlignment="1">
      <alignment horizontal="right"/>
    </xf>
    <xf numFmtId="0" fontId="37" fillId="3" borderId="0" xfId="0" applyFont="1" applyFill="1"/>
    <xf numFmtId="0" fontId="39" fillId="3" borderId="0" xfId="0" applyFont="1" applyFill="1" applyAlignment="1">
      <alignment horizontal="left"/>
    </xf>
    <xf numFmtId="0" fontId="7" fillId="3" borderId="52" xfId="0" applyFont="1" applyFill="1" applyBorder="1" applyAlignment="1">
      <alignment vertical="center"/>
    </xf>
    <xf numFmtId="0" fontId="7" fillId="3" borderId="48" xfId="0" applyFont="1" applyFill="1" applyBorder="1" applyAlignment="1">
      <alignment vertical="center"/>
    </xf>
    <xf numFmtId="0" fontId="5" fillId="3" borderId="54" xfId="0" applyFont="1" applyFill="1" applyBorder="1" applyAlignment="1">
      <alignment vertical="center"/>
    </xf>
    <xf numFmtId="0" fontId="9" fillId="3" borderId="54" xfId="0" applyFont="1" applyFill="1" applyBorder="1"/>
    <xf numFmtId="0" fontId="9" fillId="3" borderId="45" xfId="0" applyFont="1" applyFill="1" applyBorder="1" applyAlignment="1">
      <alignment vertical="center"/>
    </xf>
    <xf numFmtId="0" fontId="7" fillId="3" borderId="45" xfId="0" applyFont="1" applyFill="1" applyBorder="1" applyAlignment="1">
      <alignment vertical="center"/>
    </xf>
    <xf numFmtId="0" fontId="38" fillId="3" borderId="54" xfId="0" applyFont="1" applyFill="1" applyBorder="1"/>
    <xf numFmtId="0" fontId="36" fillId="3" borderId="54" xfId="0" applyFont="1" applyFill="1" applyBorder="1" applyAlignment="1">
      <alignment horizontal="right"/>
    </xf>
    <xf numFmtId="0" fontId="38" fillId="3" borderId="54" xfId="0" applyFont="1" applyFill="1" applyBorder="1" applyAlignment="1">
      <alignment horizontal="right"/>
    </xf>
    <xf numFmtId="0" fontId="41" fillId="3" borderId="54" xfId="0" applyFont="1" applyFill="1" applyBorder="1" applyAlignment="1">
      <alignment horizontal="right"/>
    </xf>
    <xf numFmtId="0" fontId="7" fillId="3" borderId="55" xfId="0" applyFont="1" applyFill="1" applyBorder="1" applyAlignment="1">
      <alignment vertical="center"/>
    </xf>
    <xf numFmtId="0" fontId="7" fillId="3" borderId="21" xfId="0" applyFont="1" applyFill="1" applyBorder="1" applyAlignment="1">
      <alignment horizontal="center" vertical="center"/>
    </xf>
    <xf numFmtId="0" fontId="7" fillId="3" borderId="50" xfId="0" applyFont="1" applyFill="1" applyBorder="1" applyAlignment="1">
      <alignment vertical="center"/>
    </xf>
    <xf numFmtId="0" fontId="49" fillId="3" borderId="23" xfId="0" applyFont="1" applyFill="1" applyBorder="1" applyAlignment="1">
      <alignment vertical="center"/>
    </xf>
    <xf numFmtId="0" fontId="48" fillId="3" borderId="0" xfId="0" applyFont="1" applyFill="1" applyAlignment="1">
      <alignment horizontal="left" vertical="center" indent="1"/>
    </xf>
    <xf numFmtId="0" fontId="48" fillId="3" borderId="0" xfId="0" applyFont="1" applyFill="1" applyAlignment="1">
      <alignment horizontal="left" vertical="center"/>
    </xf>
    <xf numFmtId="167" fontId="26" fillId="3" borderId="35" xfId="6" applyNumberFormat="1" applyFont="1" applyFill="1" applyBorder="1" applyAlignment="1">
      <alignment horizontal="right"/>
    </xf>
    <xf numFmtId="0" fontId="28" fillId="3" borderId="21" xfId="0" applyFont="1" applyFill="1" applyBorder="1" applyAlignment="1">
      <alignment horizontal="left" vertical="center"/>
    </xf>
    <xf numFmtId="0" fontId="13" fillId="3" borderId="0" xfId="0" applyFont="1" applyFill="1" applyAlignment="1">
      <alignment horizontal="right"/>
    </xf>
    <xf numFmtId="0" fontId="37" fillId="0" borderId="38" xfId="0" applyFont="1" applyBorder="1" applyAlignment="1">
      <alignment horizontal="left" vertical="center"/>
    </xf>
    <xf numFmtId="1" fontId="7" fillId="3" borderId="0" xfId="6" applyNumberFormat="1" applyFont="1" applyFill="1" applyBorder="1" applyAlignment="1">
      <alignment horizontal="right" vertical="center"/>
    </xf>
    <xf numFmtId="1" fontId="9" fillId="3" borderId="23" xfId="6" applyNumberFormat="1" applyFont="1" applyFill="1" applyBorder="1" applyAlignment="1">
      <alignment horizontal="right" vertical="center"/>
    </xf>
    <xf numFmtId="167" fontId="26" fillId="3" borderId="0" xfId="6" applyNumberFormat="1" applyFont="1" applyFill="1" applyBorder="1" applyAlignment="1">
      <alignment horizontal="right"/>
    </xf>
    <xf numFmtId="0" fontId="53" fillId="3" borderId="0" xfId="0" applyFont="1" applyFill="1" applyAlignment="1">
      <alignment horizontal="left" vertical="center" indent="1"/>
    </xf>
    <xf numFmtId="176" fontId="7" fillId="3" borderId="19" xfId="0" applyNumberFormat="1" applyFont="1" applyFill="1" applyBorder="1" applyAlignment="1">
      <alignment horizontal="right" vertical="center"/>
    </xf>
    <xf numFmtId="0" fontId="53" fillId="3" borderId="23" xfId="0" applyFont="1" applyFill="1" applyBorder="1" applyAlignment="1">
      <alignment horizontal="left" vertical="center" indent="2"/>
    </xf>
    <xf numFmtId="0" fontId="53" fillId="3" borderId="23" xfId="0" applyFont="1" applyFill="1" applyBorder="1" applyAlignment="1">
      <alignment horizontal="left" vertical="center"/>
    </xf>
    <xf numFmtId="0" fontId="54" fillId="3" borderId="0" xfId="0" applyFont="1" applyFill="1" applyAlignment="1">
      <alignment horizontal="left" vertical="top" wrapText="1"/>
    </xf>
    <xf numFmtId="9" fontId="91" fillId="3" borderId="0" xfId="7" applyFont="1" applyFill="1" applyAlignment="1">
      <alignment horizontal="right"/>
    </xf>
    <xf numFmtId="0" fontId="54" fillId="3" borderId="0" xfId="0" applyFont="1" applyFill="1" applyAlignment="1">
      <alignment horizontal="right" vertical="top" wrapText="1"/>
    </xf>
    <xf numFmtId="176" fontId="91" fillId="3" borderId="19" xfId="0" applyNumberFormat="1" applyFont="1" applyFill="1" applyBorder="1" applyAlignment="1">
      <alignment horizontal="right" vertical="center"/>
    </xf>
    <xf numFmtId="9" fontId="91" fillId="3" borderId="19" xfId="7" applyFont="1" applyFill="1" applyBorder="1" applyAlignment="1">
      <alignment horizontal="right" vertical="center"/>
    </xf>
    <xf numFmtId="180" fontId="13" fillId="3" borderId="20" xfId="7" applyNumberFormat="1" applyFont="1" applyFill="1" applyBorder="1" applyAlignment="1">
      <alignment horizontal="right"/>
    </xf>
    <xf numFmtId="180" fontId="21" fillId="3" borderId="0" xfId="0" applyNumberFormat="1" applyFont="1" applyFill="1" applyAlignment="1">
      <alignment horizontal="right" vertical="center"/>
    </xf>
    <xf numFmtId="0" fontId="9" fillId="3" borderId="21" xfId="0" applyFont="1" applyFill="1" applyBorder="1" applyAlignment="1">
      <alignment horizontal="left" vertical="top" wrapText="1"/>
    </xf>
    <xf numFmtId="49" fontId="9" fillId="3" borderId="17" xfId="0" applyNumberFormat="1" applyFont="1" applyFill="1" applyBorder="1" applyAlignment="1">
      <alignment horizontal="left" vertical="top" wrapText="1"/>
    </xf>
    <xf numFmtId="49" fontId="9" fillId="3" borderId="18" xfId="0" applyNumberFormat="1" applyFont="1" applyFill="1" applyBorder="1" applyAlignment="1">
      <alignment horizontal="left" vertical="top" wrapText="1"/>
    </xf>
    <xf numFmtId="0" fontId="9" fillId="3" borderId="18" xfId="0" applyFont="1" applyFill="1" applyBorder="1" applyAlignment="1">
      <alignment horizontal="left" vertical="top" wrapText="1"/>
    </xf>
    <xf numFmtId="0" fontId="0" fillId="3" borderId="2" xfId="0" applyFill="1" applyBorder="1" applyAlignment="1">
      <alignment horizontal="left" vertical="top" wrapText="1"/>
    </xf>
    <xf numFmtId="0" fontId="9" fillId="3" borderId="0" xfId="0" applyFont="1" applyFill="1" applyAlignment="1">
      <alignment horizontal="left" vertical="center" wrapText="1"/>
    </xf>
    <xf numFmtId="0" fontId="13" fillId="3" borderId="19" xfId="0" applyFont="1" applyFill="1" applyBorder="1" applyAlignment="1">
      <alignment horizontal="left" vertical="center"/>
    </xf>
    <xf numFmtId="0" fontId="13" fillId="3" borderId="0" xfId="0" applyFont="1" applyFill="1" applyAlignment="1">
      <alignment horizontal="left" vertical="center"/>
    </xf>
    <xf numFmtId="0" fontId="0" fillId="3" borderId="18" xfId="0" applyFill="1" applyBorder="1" applyAlignment="1">
      <alignment horizontal="left" vertical="top" wrapText="1"/>
    </xf>
    <xf numFmtId="0" fontId="0" fillId="3" borderId="0" xfId="0" applyFill="1" applyAlignment="1">
      <alignment horizontal="left" vertical="top" wrapText="1"/>
    </xf>
    <xf numFmtId="0" fontId="7" fillId="3" borderId="24" xfId="0" applyFont="1" applyFill="1" applyBorder="1" applyAlignment="1">
      <alignment vertical="center"/>
    </xf>
    <xf numFmtId="0" fontId="3" fillId="3" borderId="25" xfId="0" applyFont="1" applyFill="1" applyBorder="1" applyAlignment="1">
      <alignment vertical="center"/>
    </xf>
    <xf numFmtId="0" fontId="11" fillId="3" borderId="25" xfId="0" applyFont="1" applyFill="1" applyBorder="1" applyAlignment="1">
      <alignment vertical="center"/>
    </xf>
    <xf numFmtId="0" fontId="9" fillId="3" borderId="0" xfId="0" applyFont="1" applyFill="1" applyAlignment="1">
      <alignment wrapText="1"/>
    </xf>
    <xf numFmtId="0" fontId="9" fillId="3" borderId="19" xfId="0" applyFont="1" applyFill="1" applyBorder="1" applyAlignment="1">
      <alignment horizontal="right"/>
    </xf>
    <xf numFmtId="0" fontId="9" fillId="3" borderId="0" xfId="0" applyFont="1" applyFill="1" applyAlignment="1">
      <alignment horizontal="left"/>
    </xf>
    <xf numFmtId="49" fontId="9" fillId="3" borderId="0" xfId="0" applyNumberFormat="1" applyFont="1" applyFill="1" applyAlignment="1">
      <alignment horizontal="right"/>
    </xf>
    <xf numFmtId="0" fontId="9" fillId="3" borderId="0" xfId="0" applyFont="1" applyFill="1" applyAlignment="1">
      <alignment horizontal="left" vertical="top" indent="1"/>
    </xf>
    <xf numFmtId="167" fontId="9" fillId="3" borderId="0" xfId="6" applyNumberFormat="1" applyFont="1" applyFill="1" applyBorder="1" applyAlignment="1">
      <alignment horizontal="right" vertical="top" wrapText="1"/>
    </xf>
    <xf numFmtId="0" fontId="88" fillId="3" borderId="0" xfId="0" applyFont="1" applyFill="1" applyAlignment="1">
      <alignment vertical="center"/>
    </xf>
    <xf numFmtId="9" fontId="7" fillId="3" borderId="0" xfId="7" applyFont="1" applyFill="1" applyAlignment="1">
      <alignment horizontal="right" vertical="center"/>
    </xf>
    <xf numFmtId="0" fontId="20" fillId="3" borderId="19" xfId="0" applyFont="1" applyFill="1" applyBorder="1" applyAlignment="1">
      <alignment horizontal="left"/>
    </xf>
    <xf numFmtId="0" fontId="9" fillId="3" borderId="23" xfId="0" applyFont="1" applyFill="1" applyBorder="1" applyAlignment="1">
      <alignment horizontal="left"/>
    </xf>
    <xf numFmtId="0" fontId="88" fillId="3" borderId="0" xfId="0" applyFont="1" applyFill="1" applyAlignment="1">
      <alignment vertical="top"/>
    </xf>
    <xf numFmtId="0" fontId="13" fillId="3" borderId="18" xfId="0" applyFont="1" applyFill="1" applyBorder="1" applyAlignment="1">
      <alignment horizontal="left" vertical="center"/>
    </xf>
    <xf numFmtId="0" fontId="9" fillId="3" borderId="17" xfId="0" applyFont="1" applyFill="1" applyBorder="1" applyAlignment="1">
      <alignment vertical="center" wrapText="1"/>
    </xf>
    <xf numFmtId="0" fontId="13" fillId="3" borderId="29" xfId="0" applyFont="1" applyFill="1" applyBorder="1" applyAlignment="1">
      <alignment horizontal="left" vertical="center"/>
    </xf>
    <xf numFmtId="0" fontId="93" fillId="3" borderId="0" xfId="0" applyFont="1" applyFill="1" applyAlignment="1">
      <alignment vertical="center"/>
    </xf>
    <xf numFmtId="0" fontId="94" fillId="0" borderId="0" xfId="0" applyFont="1"/>
    <xf numFmtId="49" fontId="13" fillId="17" borderId="29" xfId="0" applyNumberFormat="1" applyFont="1" applyFill="1" applyBorder="1" applyAlignment="1">
      <alignment vertical="center"/>
    </xf>
    <xf numFmtId="49" fontId="13" fillId="17" borderId="0" xfId="0" applyNumberFormat="1" applyFont="1" applyFill="1" applyAlignment="1">
      <alignment vertical="center"/>
    </xf>
    <xf numFmtId="0" fontId="9" fillId="17" borderId="30" xfId="0" applyFont="1" applyFill="1" applyBorder="1" applyAlignment="1">
      <alignment vertical="center" wrapText="1"/>
    </xf>
    <xf numFmtId="0" fontId="9" fillId="17" borderId="30" xfId="0" applyFont="1" applyFill="1" applyBorder="1" applyAlignment="1">
      <alignment horizontal="left" vertical="top" wrapText="1"/>
    </xf>
    <xf numFmtId="0" fontId="9" fillId="17" borderId="0" xfId="0" applyFont="1" applyFill="1" applyAlignment="1">
      <alignment horizontal="left" vertical="top" wrapText="1"/>
    </xf>
    <xf numFmtId="0" fontId="9" fillId="17" borderId="0" xfId="0" applyFont="1" applyFill="1" applyAlignment="1">
      <alignment vertical="center" wrapText="1"/>
    </xf>
    <xf numFmtId="0" fontId="9" fillId="17" borderId="32" xfId="0" applyFont="1" applyFill="1" applyBorder="1" applyAlignment="1">
      <alignment vertical="center" wrapText="1"/>
    </xf>
    <xf numFmtId="0" fontId="9" fillId="17" borderId="30" xfId="0" applyFont="1" applyFill="1" applyBorder="1" applyAlignment="1">
      <alignment vertical="top" wrapText="1"/>
    </xf>
    <xf numFmtId="0" fontId="9" fillId="17" borderId="32" xfId="0" applyFont="1" applyFill="1" applyBorder="1" applyAlignment="1">
      <alignment vertical="top" wrapText="1"/>
    </xf>
    <xf numFmtId="0" fontId="90" fillId="3" borderId="0" xfId="0" applyFont="1" applyFill="1" applyAlignment="1">
      <alignment horizontal="center" vertical="center"/>
    </xf>
    <xf numFmtId="166" fontId="9" fillId="3" borderId="0" xfId="7" applyNumberFormat="1" applyFont="1" applyFill="1" applyBorder="1" applyAlignment="1">
      <alignment horizontal="left" vertical="center"/>
    </xf>
    <xf numFmtId="166" fontId="9" fillId="3" borderId="0" xfId="7" applyNumberFormat="1" applyFont="1" applyFill="1" applyBorder="1" applyAlignment="1">
      <alignment horizontal="right" vertical="center"/>
    </xf>
    <xf numFmtId="0" fontId="53" fillId="3" borderId="0" xfId="0" applyFont="1" applyFill="1" applyAlignment="1">
      <alignment horizontal="left" vertical="top"/>
    </xf>
    <xf numFmtId="167" fontId="28" fillId="3" borderId="0" xfId="6" applyNumberFormat="1" applyFont="1" applyFill="1" applyBorder="1" applyAlignment="1">
      <alignment horizontal="center" vertical="center"/>
    </xf>
    <xf numFmtId="0" fontId="53" fillId="3" borderId="23" xfId="0" applyFont="1" applyFill="1" applyBorder="1" applyAlignment="1">
      <alignment vertical="center"/>
    </xf>
    <xf numFmtId="167" fontId="28" fillId="3" borderId="23" xfId="6" applyNumberFormat="1" applyFont="1" applyFill="1" applyBorder="1" applyAlignment="1">
      <alignment horizontal="center" vertical="center"/>
    </xf>
    <xf numFmtId="167" fontId="64" fillId="3" borderId="23" xfId="6" applyNumberFormat="1" applyFont="1" applyFill="1" applyBorder="1" applyAlignment="1">
      <alignment horizontal="right"/>
    </xf>
    <xf numFmtId="0" fontId="53" fillId="3" borderId="0" xfId="0" applyFont="1" applyFill="1" applyAlignment="1">
      <alignment vertical="top"/>
    </xf>
    <xf numFmtId="170" fontId="7" fillId="3" borderId="0" xfId="6" applyNumberFormat="1" applyFont="1" applyFill="1" applyBorder="1" applyAlignment="1">
      <alignment horizontal="center" vertical="center"/>
    </xf>
    <xf numFmtId="0" fontId="7" fillId="3" borderId="0" xfId="6" applyNumberFormat="1" applyFont="1" applyFill="1" applyBorder="1" applyAlignment="1">
      <alignment horizontal="right" vertical="center"/>
    </xf>
    <xf numFmtId="10" fontId="7" fillId="3" borderId="0" xfId="7" applyNumberFormat="1" applyFont="1" applyFill="1" applyBorder="1" applyAlignment="1">
      <alignment horizontal="right" vertical="center"/>
    </xf>
    <xf numFmtId="0" fontId="95" fillId="3" borderId="0" xfId="6" applyNumberFormat="1" applyFont="1" applyFill="1" applyBorder="1" applyAlignment="1">
      <alignment vertical="center"/>
    </xf>
    <xf numFmtId="0" fontId="95" fillId="3" borderId="19" xfId="6" applyNumberFormat="1" applyFont="1" applyFill="1" applyBorder="1" applyAlignment="1">
      <alignment vertical="center"/>
    </xf>
    <xf numFmtId="0" fontId="95" fillId="3" borderId="20" xfId="6" applyNumberFormat="1" applyFont="1" applyFill="1" applyBorder="1" applyAlignment="1">
      <alignment vertical="center"/>
    </xf>
    <xf numFmtId="169" fontId="95" fillId="3" borderId="20" xfId="6" applyNumberFormat="1" applyFont="1" applyFill="1" applyBorder="1" applyAlignment="1">
      <alignment horizontal="left" vertical="top"/>
    </xf>
    <xf numFmtId="0" fontId="95" fillId="3" borderId="20" xfId="0" applyFont="1" applyFill="1" applyBorder="1" applyAlignment="1">
      <alignment vertical="center"/>
    </xf>
    <xf numFmtId="0" fontId="95" fillId="3" borderId="19" xfId="0" applyFont="1" applyFill="1" applyBorder="1" applyAlignment="1">
      <alignment horizontal="left" vertical="top"/>
    </xf>
    <xf numFmtId="0" fontId="95" fillId="3" borderId="0" xfId="0" applyFont="1" applyFill="1" applyAlignment="1">
      <alignment horizontal="left" vertical="top"/>
    </xf>
    <xf numFmtId="0" fontId="95" fillId="3" borderId="23" xfId="0" applyFont="1" applyFill="1" applyBorder="1" applyAlignment="1">
      <alignment horizontal="left" vertical="top"/>
    </xf>
    <xf numFmtId="0" fontId="95" fillId="3" borderId="19" xfId="6" applyNumberFormat="1" applyFont="1" applyFill="1" applyBorder="1" applyAlignment="1">
      <alignment horizontal="left" vertical="center"/>
    </xf>
    <xf numFmtId="0" fontId="95" fillId="3" borderId="0" xfId="6" applyNumberFormat="1" applyFont="1" applyFill="1" applyBorder="1" applyAlignment="1">
      <alignment horizontal="left" vertical="center"/>
    </xf>
    <xf numFmtId="0" fontId="95" fillId="3" borderId="23" xfId="6" applyNumberFormat="1" applyFont="1" applyFill="1" applyBorder="1" applyAlignment="1">
      <alignment horizontal="left" vertical="center"/>
    </xf>
    <xf numFmtId="0" fontId="95" fillId="3" borderId="0" xfId="0" applyFont="1" applyFill="1"/>
    <xf numFmtId="0" fontId="95" fillId="3" borderId="40" xfId="0" applyFont="1" applyFill="1" applyBorder="1"/>
    <xf numFmtId="0" fontId="7" fillId="3" borderId="20" xfId="0" applyFont="1" applyFill="1" applyBorder="1" applyAlignment="1">
      <alignment horizontal="left" vertical="top" wrapText="1"/>
    </xf>
    <xf numFmtId="0" fontId="33" fillId="3" borderId="20" xfId="0" applyFont="1" applyFill="1" applyBorder="1"/>
    <xf numFmtId="0" fontId="20" fillId="3" borderId="23" xfId="6" applyNumberFormat="1" applyFont="1" applyFill="1" applyBorder="1" applyAlignment="1">
      <alignment horizontal="left" vertical="center"/>
    </xf>
    <xf numFmtId="0" fontId="64" fillId="3" borderId="23" xfId="0" applyFont="1" applyFill="1" applyBorder="1" applyAlignment="1">
      <alignment horizontal="right" vertical="center"/>
    </xf>
    <xf numFmtId="0" fontId="64" fillId="3" borderId="23" xfId="0" applyFont="1" applyFill="1" applyBorder="1" applyAlignment="1">
      <alignment vertical="center"/>
    </xf>
    <xf numFmtId="0" fontId="53" fillId="3" borderId="21" xfId="0" applyFont="1" applyFill="1" applyBorder="1" applyAlignment="1">
      <alignment vertical="center"/>
    </xf>
    <xf numFmtId="0" fontId="20" fillId="3" borderId="0" xfId="0" quotePrefix="1" applyFont="1" applyFill="1" applyAlignment="1">
      <alignment horizontal="right" vertical="center"/>
    </xf>
    <xf numFmtId="17" fontId="20" fillId="3" borderId="20" xfId="0" applyNumberFormat="1" applyFont="1" applyFill="1" applyBorder="1" applyAlignment="1">
      <alignment horizontal="left" vertical="center"/>
    </xf>
    <xf numFmtId="0" fontId="20" fillId="3" borderId="20" xfId="0" applyFont="1" applyFill="1" applyBorder="1" applyAlignment="1">
      <alignment horizontal="left" vertical="center"/>
    </xf>
    <xf numFmtId="10" fontId="48" fillId="3" borderId="20" xfId="7" applyNumberFormat="1" applyFont="1" applyFill="1" applyBorder="1" applyAlignment="1">
      <alignment horizontal="right" vertical="top"/>
    </xf>
    <xf numFmtId="0" fontId="20" fillId="3" borderId="20" xfId="0" applyFont="1" applyFill="1" applyBorder="1" applyAlignment="1">
      <alignment vertical="center"/>
    </xf>
    <xf numFmtId="0" fontId="7" fillId="18" borderId="0" xfId="0" applyFont="1" applyFill="1" applyAlignment="1">
      <alignment vertical="center"/>
    </xf>
    <xf numFmtId="0" fontId="84" fillId="3" borderId="0" xfId="0" applyFont="1" applyFill="1" applyAlignment="1">
      <alignment horizontal="left" vertical="top" wrapText="1"/>
    </xf>
    <xf numFmtId="1" fontId="64" fillId="3" borderId="0" xfId="0" quotePrefix="1" applyNumberFormat="1" applyFont="1" applyFill="1" applyAlignment="1">
      <alignment horizontal="right" vertical="center"/>
    </xf>
    <xf numFmtId="10" fontId="7" fillId="3" borderId="20" xfId="7" applyNumberFormat="1" applyFont="1" applyFill="1" applyBorder="1" applyAlignment="1">
      <alignment vertical="center"/>
    </xf>
    <xf numFmtId="3" fontId="64" fillId="3" borderId="0" xfId="0" applyNumberFormat="1" applyFont="1" applyFill="1" applyAlignment="1">
      <alignment horizontal="right" vertical="center"/>
    </xf>
    <xf numFmtId="177" fontId="13" fillId="3" borderId="0" xfId="5" applyNumberFormat="1" applyFont="1" applyFill="1" applyBorder="1" applyAlignment="1">
      <alignment horizontal="right"/>
    </xf>
    <xf numFmtId="177" fontId="26" fillId="3" borderId="0" xfId="5" applyNumberFormat="1" applyFont="1" applyFill="1" applyBorder="1" applyAlignment="1">
      <alignment horizontal="right"/>
    </xf>
    <xf numFmtId="177" fontId="21" fillId="3" borderId="0" xfId="5" applyNumberFormat="1" applyFont="1" applyFill="1" applyBorder="1" applyAlignment="1">
      <alignment horizontal="right"/>
    </xf>
    <xf numFmtId="178" fontId="26" fillId="3" borderId="0" xfId="5" applyNumberFormat="1" applyFont="1" applyFill="1" applyBorder="1" applyAlignment="1">
      <alignment horizontal="right"/>
    </xf>
    <xf numFmtId="177" fontId="13" fillId="3" borderId="19" xfId="5" applyNumberFormat="1" applyFont="1" applyFill="1" applyBorder="1" applyAlignment="1">
      <alignment horizontal="right"/>
    </xf>
    <xf numFmtId="177" fontId="21" fillId="3" borderId="35" xfId="5" applyNumberFormat="1" applyFont="1" applyFill="1" applyBorder="1" applyAlignment="1">
      <alignment horizontal="right"/>
    </xf>
    <xf numFmtId="167" fontId="21" fillId="0" borderId="0" xfId="6" applyNumberFormat="1" applyFont="1" applyFill="1" applyBorder="1" applyAlignment="1">
      <alignment horizontal="left"/>
    </xf>
    <xf numFmtId="167" fontId="26" fillId="3" borderId="0" xfId="6" applyNumberFormat="1" applyFont="1" applyFill="1" applyBorder="1" applyAlignment="1">
      <alignment horizontal="left"/>
    </xf>
    <xf numFmtId="167" fontId="26" fillId="0" borderId="0" xfId="6" applyNumberFormat="1" applyFont="1" applyFill="1" applyBorder="1" applyAlignment="1">
      <alignment horizontal="left"/>
    </xf>
    <xf numFmtId="0" fontId="9" fillId="3" borderId="45" xfId="0" applyFont="1" applyFill="1" applyBorder="1" applyAlignment="1">
      <alignment horizontal="center"/>
    </xf>
    <xf numFmtId="164" fontId="53" fillId="3" borderId="54" xfId="6" applyFont="1" applyFill="1" applyBorder="1" applyAlignment="1">
      <alignment horizontal="left" vertical="top"/>
    </xf>
    <xf numFmtId="0" fontId="9" fillId="3" borderId="45" xfId="0" applyFont="1" applyFill="1" applyBorder="1" applyAlignment="1">
      <alignment horizontal="left" vertical="center"/>
    </xf>
    <xf numFmtId="177" fontId="48" fillId="3" borderId="0" xfId="5" applyNumberFormat="1" applyFont="1" applyFill="1" applyBorder="1" applyAlignment="1"/>
    <xf numFmtId="167" fontId="21" fillId="3" borderId="50" xfId="6" applyNumberFormat="1" applyFont="1" applyFill="1" applyBorder="1" applyAlignment="1">
      <alignment horizontal="left" vertical="center"/>
    </xf>
    <xf numFmtId="49" fontId="21" fillId="3" borderId="45" xfId="6" applyNumberFormat="1" applyFont="1" applyFill="1" applyBorder="1" applyAlignment="1">
      <alignment horizontal="left" vertical="center"/>
    </xf>
    <xf numFmtId="49" fontId="21" fillId="3" borderId="45" xfId="0" applyNumberFormat="1" applyFont="1" applyFill="1" applyBorder="1" applyAlignment="1">
      <alignment horizontal="left" vertical="center"/>
    </xf>
    <xf numFmtId="49" fontId="21" fillId="3" borderId="50" xfId="6" applyNumberFormat="1" applyFont="1" applyFill="1" applyBorder="1" applyAlignment="1">
      <alignment horizontal="left" vertical="center"/>
    </xf>
    <xf numFmtId="0" fontId="17" fillId="3" borderId="59" xfId="0" applyFont="1" applyFill="1" applyBorder="1" applyAlignment="1">
      <alignment vertical="center" wrapText="1"/>
    </xf>
    <xf numFmtId="0" fontId="17" fillId="3" borderId="56" xfId="0" applyFont="1" applyFill="1" applyBorder="1" applyAlignment="1">
      <alignment horizontal="left" vertical="top" wrapText="1"/>
    </xf>
    <xf numFmtId="0" fontId="17" fillId="3" borderId="59" xfId="0" applyFont="1" applyFill="1" applyBorder="1" applyAlignment="1">
      <alignment horizontal="center" vertical="top" wrapText="1"/>
    </xf>
    <xf numFmtId="0" fontId="17" fillId="3" borderId="53" xfId="0" applyFont="1" applyFill="1" applyBorder="1" applyAlignment="1">
      <alignment horizontal="center" vertical="top" wrapText="1"/>
    </xf>
    <xf numFmtId="0" fontId="17" fillId="3" borderId="59" xfId="0" applyFont="1" applyFill="1" applyBorder="1" applyAlignment="1">
      <alignment horizontal="left" vertical="top" wrapText="1"/>
    </xf>
    <xf numFmtId="1" fontId="17" fillId="3" borderId="59" xfId="0" applyNumberFormat="1" applyFont="1" applyFill="1" applyBorder="1" applyAlignment="1">
      <alignment horizontal="left" vertical="top" wrapText="1"/>
    </xf>
    <xf numFmtId="0" fontId="20" fillId="8" borderId="1" xfId="0" applyFont="1" applyFill="1" applyBorder="1" applyAlignment="1">
      <alignment vertical="center"/>
    </xf>
    <xf numFmtId="0" fontId="19" fillId="8" borderId="9" xfId="0" applyFont="1" applyFill="1" applyBorder="1" applyAlignment="1">
      <alignment horizontal="center" vertical="center"/>
    </xf>
    <xf numFmtId="49" fontId="19" fillId="8" borderId="1" xfId="0" applyNumberFormat="1" applyFont="1" applyFill="1" applyBorder="1" applyAlignment="1">
      <alignment vertical="center"/>
    </xf>
    <xf numFmtId="0" fontId="20" fillId="8" borderId="1" xfId="0" applyFont="1" applyFill="1" applyBorder="1" applyAlignment="1">
      <alignment horizontal="left" vertical="top"/>
    </xf>
    <xf numFmtId="0" fontId="20" fillId="8" borderId="27" xfId="0" applyFont="1" applyFill="1" applyBorder="1" applyAlignment="1">
      <alignment vertical="center"/>
    </xf>
    <xf numFmtId="0" fontId="19" fillId="8" borderId="9" xfId="0" applyFont="1" applyFill="1" applyBorder="1" applyAlignment="1">
      <alignment horizontal="left" vertical="center"/>
    </xf>
    <xf numFmtId="0" fontId="19" fillId="8" borderId="0" xfId="0" applyFont="1" applyFill="1" applyAlignment="1">
      <alignment horizontal="left" vertical="center"/>
    </xf>
    <xf numFmtId="0" fontId="20" fillId="8" borderId="4" xfId="0" applyFont="1" applyFill="1" applyBorder="1" applyAlignment="1">
      <alignment horizontal="left" vertical="top"/>
    </xf>
    <xf numFmtId="0" fontId="19" fillId="8" borderId="4" xfId="0" applyFont="1" applyFill="1" applyBorder="1" applyAlignment="1">
      <alignment vertical="center"/>
    </xf>
    <xf numFmtId="177" fontId="21" fillId="3" borderId="0" xfId="5" applyNumberFormat="1" applyFont="1" applyFill="1" applyBorder="1" applyAlignment="1">
      <alignment vertical="center"/>
    </xf>
    <xf numFmtId="0" fontId="21" fillId="3" borderId="21" xfId="0" applyFont="1" applyFill="1" applyBorder="1" applyAlignment="1">
      <alignment horizontal="center" vertical="center"/>
    </xf>
    <xf numFmtId="0" fontId="21" fillId="3" borderId="50" xfId="0" applyFont="1" applyFill="1" applyBorder="1" applyAlignment="1">
      <alignment horizontal="center" vertical="center"/>
    </xf>
    <xf numFmtId="164" fontId="53" fillId="3" borderId="55" xfId="6" applyFont="1" applyFill="1" applyBorder="1" applyAlignment="1">
      <alignment horizontal="left" vertical="top"/>
    </xf>
    <xf numFmtId="0" fontId="53" fillId="3" borderId="55" xfId="6" applyNumberFormat="1" applyFont="1" applyFill="1" applyBorder="1" applyAlignment="1">
      <alignment horizontal="center" vertical="center"/>
    </xf>
    <xf numFmtId="0" fontId="29" fillId="3" borderId="37" xfId="0" applyFont="1" applyFill="1" applyBorder="1" applyAlignment="1">
      <alignment horizontal="right"/>
    </xf>
    <xf numFmtId="0" fontId="80" fillId="3" borderId="0" xfId="0" applyFont="1" applyFill="1" applyAlignment="1">
      <alignment horizontal="left" indent="1"/>
    </xf>
    <xf numFmtId="0" fontId="75" fillId="0" borderId="21" xfId="0" applyFont="1" applyBorder="1" applyAlignment="1">
      <alignment vertical="top"/>
    </xf>
    <xf numFmtId="0" fontId="27" fillId="3" borderId="0" xfId="6" applyNumberFormat="1" applyFont="1" applyFill="1" applyBorder="1" applyAlignment="1">
      <alignment horizontal="left" vertical="center"/>
    </xf>
    <xf numFmtId="0" fontId="25" fillId="3" borderId="19" xfId="0" applyFont="1" applyFill="1" applyBorder="1" applyAlignment="1">
      <alignment vertical="center"/>
    </xf>
    <xf numFmtId="9" fontId="25" fillId="3" borderId="19" xfId="0" applyNumberFormat="1" applyFont="1" applyFill="1" applyBorder="1" applyAlignment="1">
      <alignment vertical="center"/>
    </xf>
    <xf numFmtId="9" fontId="65" fillId="3" borderId="19" xfId="0" applyNumberFormat="1" applyFont="1" applyFill="1" applyBorder="1" applyAlignment="1">
      <alignment vertical="center"/>
    </xf>
    <xf numFmtId="164" fontId="48" fillId="0" borderId="0" xfId="9" applyFont="1" applyFill="1" applyBorder="1" applyAlignment="1">
      <alignment horizontal="right" vertical="center" indent="1"/>
    </xf>
    <xf numFmtId="164" fontId="48" fillId="0" borderId="0" xfId="9" applyFont="1" applyFill="1" applyBorder="1" applyAlignment="1">
      <alignment horizontal="right" vertical="center"/>
    </xf>
    <xf numFmtId="164" fontId="48" fillId="0" borderId="20" xfId="9" applyFont="1" applyFill="1" applyBorder="1" applyAlignment="1">
      <alignment horizontal="right" vertical="center" indent="1"/>
    </xf>
    <xf numFmtId="9" fontId="21" fillId="3" borderId="0" xfId="7" applyFont="1" applyFill="1" applyAlignment="1">
      <alignment horizontal="right"/>
    </xf>
    <xf numFmtId="0" fontId="53" fillId="3" borderId="45" xfId="6" applyNumberFormat="1" applyFont="1" applyFill="1" applyBorder="1" applyAlignment="1">
      <alignment horizontal="center" vertical="center"/>
    </xf>
    <xf numFmtId="0" fontId="53" fillId="3" borderId="50" xfId="6" applyNumberFormat="1" applyFont="1" applyFill="1" applyBorder="1" applyAlignment="1">
      <alignment horizontal="center" vertical="center"/>
    </xf>
    <xf numFmtId="164" fontId="53" fillId="3" borderId="54" xfId="6" applyFont="1" applyFill="1" applyBorder="1" applyAlignment="1">
      <alignment horizontal="center" vertical="center"/>
    </xf>
    <xf numFmtId="164" fontId="21" fillId="3" borderId="45" xfId="6" applyFont="1" applyFill="1" applyBorder="1" applyAlignment="1">
      <alignment horizontal="center" vertical="center"/>
    </xf>
    <xf numFmtId="0" fontId="21" fillId="3" borderId="45" xfId="0" applyFont="1" applyFill="1" applyBorder="1" applyAlignment="1">
      <alignment horizontal="center" vertical="center"/>
    </xf>
    <xf numFmtId="0" fontId="7" fillId="3" borderId="54" xfId="6" applyNumberFormat="1" applyFont="1" applyFill="1" applyBorder="1" applyAlignment="1">
      <alignment horizontal="center" vertical="center"/>
    </xf>
    <xf numFmtId="0" fontId="7" fillId="3" borderId="45" xfId="6" applyNumberFormat="1" applyFont="1" applyFill="1" applyBorder="1" applyAlignment="1">
      <alignment horizontal="center" vertical="center"/>
    </xf>
    <xf numFmtId="0" fontId="21" fillId="3" borderId="0" xfId="6" applyNumberFormat="1" applyFont="1" applyFill="1" applyBorder="1" applyAlignment="1">
      <alignment horizontal="center" vertical="center"/>
    </xf>
    <xf numFmtId="49" fontId="21" fillId="3" borderId="0" xfId="6" applyNumberFormat="1" applyFont="1" applyFill="1" applyBorder="1" applyAlignment="1">
      <alignment horizontal="left" vertical="center"/>
    </xf>
    <xf numFmtId="49" fontId="21" fillId="3" borderId="0" xfId="0" applyNumberFormat="1" applyFont="1" applyFill="1" applyAlignment="1">
      <alignment horizontal="left" vertical="center"/>
    </xf>
    <xf numFmtId="167" fontId="21" fillId="3" borderId="21" xfId="6" applyNumberFormat="1" applyFont="1" applyFill="1" applyBorder="1" applyAlignment="1">
      <alignment horizontal="left" vertical="center"/>
    </xf>
    <xf numFmtId="49" fontId="21" fillId="3" borderId="21" xfId="6" applyNumberFormat="1" applyFont="1" applyFill="1" applyBorder="1" applyAlignment="1">
      <alignment horizontal="left" vertical="center"/>
    </xf>
    <xf numFmtId="170" fontId="26" fillId="3" borderId="0" xfId="7" applyNumberFormat="1" applyFont="1" applyFill="1" applyBorder="1" applyAlignment="1">
      <alignment horizontal="right"/>
    </xf>
    <xf numFmtId="170" fontId="26" fillId="3" borderId="0" xfId="17" applyNumberFormat="1" applyFont="1" applyFill="1" applyBorder="1" applyAlignment="1">
      <alignment horizontal="right"/>
    </xf>
    <xf numFmtId="168" fontId="21" fillId="3" borderId="0" xfId="6" applyNumberFormat="1" applyFont="1" applyFill="1" applyBorder="1" applyAlignment="1">
      <alignment horizontal="right"/>
    </xf>
    <xf numFmtId="168" fontId="26" fillId="3" borderId="20" xfId="6" applyNumberFormat="1" applyFont="1" applyFill="1" applyBorder="1" applyAlignment="1">
      <alignment horizontal="right"/>
    </xf>
    <xf numFmtId="0" fontId="13" fillId="16" borderId="19" xfId="0" applyFont="1" applyFill="1" applyBorder="1" applyAlignment="1">
      <alignment horizontal="left" indent="1"/>
    </xf>
    <xf numFmtId="0" fontId="13" fillId="16" borderId="19" xfId="0" applyFont="1" applyFill="1" applyBorder="1" applyAlignment="1">
      <alignment horizontal="left"/>
    </xf>
    <xf numFmtId="167" fontId="7" fillId="16" borderId="19" xfId="0" applyNumberFormat="1" applyFont="1" applyFill="1" applyBorder="1" applyAlignment="1">
      <alignment horizontal="left" vertical="center"/>
    </xf>
    <xf numFmtId="9" fontId="21" fillId="16" borderId="0" xfId="7" applyFont="1" applyFill="1" applyAlignment="1">
      <alignment horizontal="right"/>
    </xf>
    <xf numFmtId="0" fontId="13" fillId="3" borderId="0" xfId="0" applyFont="1" applyFill="1" applyAlignment="1">
      <alignment horizontal="left" indent="1"/>
    </xf>
    <xf numFmtId="180" fontId="21" fillId="3" borderId="0" xfId="17" applyNumberFormat="1" applyFont="1" applyFill="1" applyAlignment="1">
      <alignment horizontal="right"/>
    </xf>
    <xf numFmtId="180" fontId="21" fillId="3" borderId="0" xfId="7" applyNumberFormat="1" applyFont="1" applyFill="1" applyAlignment="1">
      <alignment horizontal="right"/>
    </xf>
    <xf numFmtId="180" fontId="13" fillId="16" borderId="19" xfId="0" applyNumberFormat="1" applyFont="1" applyFill="1" applyBorder="1" applyAlignment="1">
      <alignment horizontal="left"/>
    </xf>
    <xf numFmtId="49" fontId="30" fillId="3" borderId="21" xfId="0" applyNumberFormat="1" applyFont="1" applyFill="1" applyBorder="1" applyAlignment="1">
      <alignment horizontal="left" vertical="center" indent="2"/>
    </xf>
    <xf numFmtId="0" fontId="13" fillId="3" borderId="21" xfId="0" applyFont="1" applyFill="1" applyBorder="1" applyAlignment="1">
      <alignment horizontal="left"/>
    </xf>
    <xf numFmtId="167" fontId="26" fillId="3" borderId="21" xfId="29" applyNumberFormat="1" applyFont="1" applyFill="1" applyBorder="1" applyAlignment="1">
      <alignment horizontal="right" vertical="center"/>
    </xf>
    <xf numFmtId="180" fontId="21" fillId="3" borderId="21" xfId="17" applyNumberFormat="1" applyFont="1" applyFill="1" applyBorder="1" applyAlignment="1">
      <alignment horizontal="right"/>
    </xf>
    <xf numFmtId="0" fontId="13" fillId="3" borderId="0" xfId="0" applyFont="1" applyFill="1"/>
    <xf numFmtId="9" fontId="26" fillId="3" borderId="0" xfId="7" applyFont="1" applyFill="1" applyAlignment="1">
      <alignment horizontal="right"/>
    </xf>
    <xf numFmtId="0" fontId="49" fillId="0" borderId="0" xfId="0" applyFont="1" applyAlignment="1">
      <alignment vertical="center"/>
    </xf>
    <xf numFmtId="0" fontId="20" fillId="9" borderId="0" xfId="0" applyFont="1" applyFill="1" applyAlignment="1">
      <alignment vertical="center"/>
    </xf>
    <xf numFmtId="176" fontId="7" fillId="3" borderId="0" xfId="0" applyNumberFormat="1" applyFont="1" applyFill="1" applyAlignment="1">
      <alignment horizontal="right" vertical="center"/>
    </xf>
    <xf numFmtId="176" fontId="91" fillId="3" borderId="0" xfId="0" applyNumberFormat="1" applyFont="1" applyFill="1" applyAlignment="1">
      <alignment horizontal="right" vertical="center"/>
    </xf>
    <xf numFmtId="180" fontId="13" fillId="3" borderId="0" xfId="7" applyNumberFormat="1" applyFont="1" applyFill="1" applyBorder="1" applyAlignment="1">
      <alignment horizontal="right"/>
    </xf>
    <xf numFmtId="176" fontId="91" fillId="3" borderId="0" xfId="29" applyNumberFormat="1" applyFont="1" applyFill="1" applyBorder="1" applyAlignment="1">
      <alignment horizontal="right" vertical="center"/>
    </xf>
    <xf numFmtId="3" fontId="91" fillId="3" borderId="0" xfId="29" applyNumberFormat="1" applyFont="1" applyFill="1" applyBorder="1" applyAlignment="1">
      <alignment horizontal="right" vertical="center"/>
    </xf>
    <xf numFmtId="176" fontId="25" fillId="3" borderId="0" xfId="0" applyNumberFormat="1" applyFont="1" applyFill="1" applyAlignment="1">
      <alignment horizontal="right" vertical="center"/>
    </xf>
    <xf numFmtId="168" fontId="26" fillId="3" borderId="0" xfId="6" applyNumberFormat="1" applyFont="1" applyFill="1" applyBorder="1" applyAlignment="1">
      <alignment horizontal="right"/>
    </xf>
    <xf numFmtId="0" fontId="27" fillId="3" borderId="0" xfId="0" applyFont="1" applyFill="1" applyAlignment="1">
      <alignment horizontal="right" vertical="center"/>
    </xf>
    <xf numFmtId="0" fontId="17" fillId="3" borderId="0" xfId="0" applyFont="1" applyFill="1" applyAlignment="1">
      <alignment horizontal="right" wrapText="1"/>
    </xf>
    <xf numFmtId="0" fontId="96" fillId="3" borderId="23" xfId="0" applyFont="1" applyFill="1" applyBorder="1" applyAlignment="1">
      <alignment horizontal="left" vertical="top" wrapText="1"/>
    </xf>
    <xf numFmtId="0" fontId="95" fillId="3" borderId="23" xfId="0" applyFont="1" applyFill="1" applyBorder="1" applyAlignment="1">
      <alignment horizontal="left" vertical="center"/>
    </xf>
    <xf numFmtId="3" fontId="96" fillId="3" borderId="23" xfId="0" applyNumberFormat="1" applyFont="1" applyFill="1" applyBorder="1" applyAlignment="1">
      <alignment horizontal="right" vertical="center"/>
    </xf>
    <xf numFmtId="0" fontId="64" fillId="3" borderId="19" xfId="0" applyFont="1" applyFill="1" applyBorder="1" applyAlignment="1">
      <alignment horizontal="left" vertical="center" indent="2"/>
    </xf>
    <xf numFmtId="0" fontId="64" fillId="3" borderId="19" xfId="0" applyFont="1" applyFill="1" applyBorder="1" applyAlignment="1">
      <alignment horizontal="left" vertical="center"/>
    </xf>
    <xf numFmtId="3" fontId="64" fillId="3" borderId="19" xfId="0" applyNumberFormat="1" applyFont="1" applyFill="1" applyBorder="1" applyAlignment="1">
      <alignment horizontal="right" vertical="center"/>
    </xf>
    <xf numFmtId="0" fontId="64" fillId="3" borderId="0" xfId="0" applyFont="1" applyFill="1" applyAlignment="1">
      <alignment horizontal="left" vertical="center" indent="2"/>
    </xf>
    <xf numFmtId="0" fontId="64" fillId="3" borderId="0" xfId="0" applyFont="1" applyFill="1" applyAlignment="1">
      <alignment horizontal="left" vertical="center"/>
    </xf>
    <xf numFmtId="180" fontId="64" fillId="3" borderId="0" xfId="0" applyNumberFormat="1" applyFont="1" applyFill="1" applyAlignment="1">
      <alignment horizontal="right" vertical="center"/>
    </xf>
    <xf numFmtId="0" fontId="64" fillId="3" borderId="0" xfId="0" applyFont="1" applyFill="1" applyAlignment="1">
      <alignment horizontal="left" vertical="center" indent="1"/>
    </xf>
    <xf numFmtId="0" fontId="64" fillId="3" borderId="23" xfId="0" applyFont="1" applyFill="1" applyBorder="1" applyAlignment="1">
      <alignment horizontal="left" vertical="center" indent="1"/>
    </xf>
    <xf numFmtId="0" fontId="64" fillId="3" borderId="23" xfId="0" applyFont="1" applyFill="1" applyBorder="1" applyAlignment="1">
      <alignment horizontal="left" vertical="center"/>
    </xf>
    <xf numFmtId="167" fontId="64" fillId="3" borderId="0" xfId="6" applyNumberFormat="1" applyFont="1" applyFill="1" applyAlignment="1">
      <alignment horizontal="right" vertical="center"/>
    </xf>
    <xf numFmtId="167" fontId="64" fillId="3" borderId="23" xfId="6" applyNumberFormat="1" applyFont="1" applyFill="1" applyBorder="1" applyAlignment="1">
      <alignment horizontal="right" vertical="center"/>
    </xf>
    <xf numFmtId="0" fontId="96" fillId="3" borderId="0" xfId="0" applyFont="1" applyFill="1" applyAlignment="1">
      <alignment horizontal="left" vertical="top" wrapText="1"/>
    </xf>
    <xf numFmtId="0" fontId="95" fillId="3" borderId="0" xfId="0" applyFont="1" applyFill="1" applyAlignment="1">
      <alignment horizontal="left" vertical="center"/>
    </xf>
    <xf numFmtId="3" fontId="96" fillId="3" borderId="0" xfId="0" applyNumberFormat="1" applyFont="1" applyFill="1" applyAlignment="1">
      <alignment horizontal="right" vertical="center"/>
    </xf>
    <xf numFmtId="0" fontId="38" fillId="3" borderId="0" xfId="0" applyFont="1" applyFill="1" applyAlignment="1">
      <alignment horizontal="left"/>
    </xf>
    <xf numFmtId="0" fontId="98" fillId="3" borderId="0" xfId="2" applyFont="1" applyFill="1" applyBorder="1" applyAlignment="1">
      <alignment horizontal="left"/>
    </xf>
    <xf numFmtId="0" fontId="99" fillId="3" borderId="0" xfId="0" applyFont="1" applyFill="1" applyAlignment="1">
      <alignment vertical="center"/>
    </xf>
    <xf numFmtId="169" fontId="28" fillId="3" borderId="0" xfId="6" applyNumberFormat="1" applyFont="1" applyFill="1" applyBorder="1" applyAlignment="1">
      <alignment horizontal="left" vertical="top"/>
    </xf>
    <xf numFmtId="166" fontId="9" fillId="3" borderId="23" xfId="7" applyNumberFormat="1" applyFont="1" applyFill="1" applyBorder="1" applyAlignment="1">
      <alignment horizontal="left" vertical="center"/>
    </xf>
    <xf numFmtId="166" fontId="9" fillId="3" borderId="23" xfId="7" applyNumberFormat="1" applyFont="1" applyFill="1" applyBorder="1" applyAlignment="1">
      <alignment horizontal="right" vertical="center"/>
    </xf>
    <xf numFmtId="0" fontId="9" fillId="3" borderId="23" xfId="0" applyFont="1" applyFill="1" applyBorder="1" applyAlignment="1">
      <alignment horizontal="right"/>
    </xf>
    <xf numFmtId="167" fontId="7" fillId="3" borderId="23" xfId="6" applyNumberFormat="1" applyFont="1" applyFill="1" applyBorder="1" applyAlignment="1">
      <alignment horizontal="right"/>
    </xf>
    <xf numFmtId="0" fontId="103" fillId="3" borderId="0" xfId="0" applyFont="1" applyFill="1" applyAlignment="1">
      <alignment horizontal="left" vertical="center" wrapText="1"/>
    </xf>
    <xf numFmtId="0" fontId="103" fillId="3" borderId="0" xfId="0" applyFont="1" applyFill="1" applyAlignment="1">
      <alignment vertical="center"/>
    </xf>
    <xf numFmtId="167" fontId="25" fillId="3" borderId="0" xfId="6" applyNumberFormat="1" applyFont="1" applyFill="1" applyBorder="1" applyAlignment="1">
      <alignment vertical="center"/>
    </xf>
    <xf numFmtId="3" fontId="25" fillId="3" borderId="0" xfId="0" applyNumberFormat="1" applyFont="1" applyFill="1" applyAlignment="1">
      <alignment horizontal="right" vertical="center"/>
    </xf>
    <xf numFmtId="179" fontId="25" fillId="3" borderId="0" xfId="0" applyNumberFormat="1" applyFont="1" applyFill="1" applyAlignment="1">
      <alignment horizontal="right" vertical="center"/>
    </xf>
    <xf numFmtId="169" fontId="26" fillId="3" borderId="0" xfId="7" applyNumberFormat="1" applyFont="1" applyFill="1" applyBorder="1" applyAlignment="1">
      <alignment horizontal="right"/>
    </xf>
    <xf numFmtId="3" fontId="21" fillId="3" borderId="0" xfId="29" applyNumberFormat="1" applyFont="1" applyFill="1" applyBorder="1" applyAlignment="1">
      <alignment horizontal="right"/>
    </xf>
    <xf numFmtId="3" fontId="7" fillId="3" borderId="19" xfId="0" applyNumberFormat="1" applyFont="1" applyFill="1" applyBorder="1" applyAlignment="1">
      <alignment horizontal="right" vertical="center"/>
    </xf>
    <xf numFmtId="167" fontId="21" fillId="3" borderId="21" xfId="29" applyNumberFormat="1" applyFont="1" applyFill="1" applyBorder="1" applyAlignment="1">
      <alignment horizontal="left"/>
    </xf>
    <xf numFmtId="167" fontId="21" fillId="3" borderId="0" xfId="29" applyNumberFormat="1" applyFont="1" applyFill="1" applyBorder="1" applyAlignment="1">
      <alignment horizontal="right" vertical="center"/>
    </xf>
    <xf numFmtId="168" fontId="21" fillId="3" borderId="0" xfId="29" applyNumberFormat="1" applyFont="1" applyFill="1" applyBorder="1" applyAlignment="1">
      <alignment horizontal="right"/>
    </xf>
    <xf numFmtId="0" fontId="77" fillId="3" borderId="0" xfId="0" applyFont="1" applyFill="1" applyAlignment="1">
      <alignment horizontal="right" vertical="top" wrapText="1"/>
    </xf>
    <xf numFmtId="167" fontId="25" fillId="3" borderId="20" xfId="0" applyNumberFormat="1" applyFont="1" applyFill="1" applyBorder="1" applyAlignment="1">
      <alignment vertical="center"/>
    </xf>
    <xf numFmtId="2" fontId="21" fillId="3" borderId="0" xfId="17" applyNumberFormat="1" applyFont="1" applyFill="1" applyAlignment="1">
      <alignment horizontal="right"/>
    </xf>
    <xf numFmtId="167" fontId="21" fillId="3" borderId="0" xfId="6" applyNumberFormat="1" applyFont="1" applyFill="1" applyBorder="1" applyAlignment="1">
      <alignment horizontal="center" vertical="center"/>
    </xf>
    <xf numFmtId="0" fontId="21" fillId="3" borderId="45" xfId="6" applyNumberFormat="1" applyFont="1" applyFill="1" applyBorder="1" applyAlignment="1">
      <alignment horizontal="center" vertical="center"/>
    </xf>
    <xf numFmtId="167" fontId="21" fillId="3" borderId="21" xfId="6" applyNumberFormat="1" applyFont="1" applyFill="1" applyBorder="1" applyAlignment="1">
      <alignment horizontal="center" vertical="center"/>
    </xf>
    <xf numFmtId="0" fontId="21" fillId="3" borderId="37" xfId="0" applyFont="1" applyFill="1" applyBorder="1" applyAlignment="1">
      <alignment horizontal="left" vertical="center"/>
    </xf>
    <xf numFmtId="0" fontId="21" fillId="3" borderId="37" xfId="6" applyNumberFormat="1" applyFont="1" applyFill="1" applyBorder="1" applyAlignment="1">
      <alignment horizontal="center" vertical="center"/>
    </xf>
    <xf numFmtId="0" fontId="21" fillId="3" borderId="49" xfId="0" applyFont="1" applyFill="1" applyBorder="1" applyAlignment="1">
      <alignment horizontal="center" vertical="center"/>
    </xf>
    <xf numFmtId="167" fontId="21" fillId="3" borderId="0" xfId="6" applyNumberFormat="1" applyFont="1" applyFill="1" applyBorder="1" applyAlignment="1">
      <alignment horizontal="right" vertical="center" indent="3"/>
    </xf>
    <xf numFmtId="167" fontId="21" fillId="3" borderId="21" xfId="6" applyNumberFormat="1" applyFont="1" applyFill="1" applyBorder="1" applyAlignment="1">
      <alignment horizontal="right" vertical="center" indent="3"/>
    </xf>
    <xf numFmtId="167" fontId="21" fillId="3" borderId="45" xfId="6" applyNumberFormat="1" applyFont="1" applyFill="1" applyBorder="1" applyAlignment="1">
      <alignment horizontal="left" vertical="center"/>
    </xf>
    <xf numFmtId="49" fontId="53" fillId="3" borderId="55" xfId="6" applyNumberFormat="1" applyFont="1" applyFill="1" applyBorder="1" applyAlignment="1">
      <alignment horizontal="left" vertical="top"/>
    </xf>
    <xf numFmtId="167" fontId="21" fillId="3" borderId="0" xfId="29" applyNumberFormat="1" applyFont="1" applyFill="1" applyBorder="1" applyAlignment="1">
      <alignment horizontal="right"/>
    </xf>
    <xf numFmtId="169" fontId="26" fillId="3" borderId="20" xfId="17" applyNumberFormat="1" applyFont="1" applyFill="1" applyBorder="1" applyAlignment="1">
      <alignment horizontal="right"/>
    </xf>
    <xf numFmtId="169" fontId="21" fillId="3" borderId="19" xfId="17" applyNumberFormat="1" applyFont="1" applyFill="1" applyBorder="1" applyAlignment="1">
      <alignment horizontal="right"/>
    </xf>
    <xf numFmtId="169" fontId="21" fillId="3" borderId="0" xfId="17" applyNumberFormat="1" applyFont="1" applyFill="1" applyAlignment="1">
      <alignment horizontal="right"/>
    </xf>
    <xf numFmtId="169" fontId="21" fillId="3" borderId="0" xfId="17" applyNumberFormat="1" applyFont="1" applyFill="1" applyBorder="1" applyAlignment="1">
      <alignment horizontal="right"/>
    </xf>
    <xf numFmtId="169" fontId="21" fillId="3" borderId="0" xfId="7" applyNumberFormat="1" applyFont="1" applyFill="1" applyAlignment="1">
      <alignment horizontal="right"/>
    </xf>
    <xf numFmtId="169" fontId="21" fillId="3" borderId="0" xfId="7" applyNumberFormat="1" applyFont="1" applyFill="1" applyBorder="1" applyAlignment="1">
      <alignment horizontal="right"/>
    </xf>
    <xf numFmtId="170" fontId="21" fillId="3" borderId="0" xfId="17" applyNumberFormat="1" applyFont="1" applyFill="1" applyAlignment="1">
      <alignment horizontal="right"/>
    </xf>
    <xf numFmtId="169" fontId="26" fillId="3" borderId="20" xfId="7" applyNumberFormat="1" applyFont="1" applyFill="1" applyBorder="1" applyAlignment="1">
      <alignment horizontal="right"/>
    </xf>
    <xf numFmtId="164" fontId="21" fillId="3" borderId="0" xfId="29" applyFont="1" applyFill="1" applyBorder="1" applyAlignment="1">
      <alignment horizontal="left"/>
    </xf>
    <xf numFmtId="164" fontId="21" fillId="3" borderId="0" xfId="29" applyFont="1" applyFill="1" applyBorder="1" applyAlignment="1">
      <alignment horizontal="right"/>
    </xf>
    <xf numFmtId="164" fontId="25" fillId="3" borderId="20" xfId="0" applyNumberFormat="1" applyFont="1" applyFill="1" applyBorder="1" applyAlignment="1">
      <alignment vertical="center"/>
    </xf>
    <xf numFmtId="176" fontId="91" fillId="3" borderId="0" xfId="29" applyNumberFormat="1" applyFont="1" applyFill="1" applyBorder="1" applyAlignment="1">
      <alignment horizontal="right"/>
    </xf>
    <xf numFmtId="176" fontId="25" fillId="3" borderId="20" xfId="0" applyNumberFormat="1" applyFont="1" applyFill="1" applyBorder="1" applyAlignment="1">
      <alignment horizontal="right" vertical="center"/>
    </xf>
    <xf numFmtId="1" fontId="91" fillId="3" borderId="0" xfId="0" applyNumberFormat="1" applyFont="1" applyFill="1" applyAlignment="1">
      <alignment horizontal="right" vertical="top" wrapText="1"/>
    </xf>
    <xf numFmtId="9" fontId="91" fillId="3" borderId="0" xfId="7" applyFont="1" applyFill="1" applyAlignment="1">
      <alignment horizontal="right" vertical="top" wrapText="1"/>
    </xf>
    <xf numFmtId="2" fontId="91" fillId="3" borderId="0" xfId="0" applyNumberFormat="1" applyFont="1" applyFill="1" applyAlignment="1">
      <alignment horizontal="right" vertical="top" wrapText="1"/>
    </xf>
    <xf numFmtId="167" fontId="91" fillId="3" borderId="23" xfId="29" applyNumberFormat="1" applyFont="1" applyFill="1" applyBorder="1" applyAlignment="1">
      <alignment horizontal="right" vertical="top" wrapText="1"/>
    </xf>
    <xf numFmtId="9" fontId="91" fillId="3" borderId="23" xfId="7" applyFont="1" applyFill="1" applyBorder="1" applyAlignment="1">
      <alignment horizontal="right" vertical="top" wrapText="1"/>
    </xf>
    <xf numFmtId="1" fontId="77" fillId="3" borderId="0" xfId="0" applyNumberFormat="1" applyFont="1" applyFill="1" applyAlignment="1">
      <alignment horizontal="right" vertical="top" wrapText="1"/>
    </xf>
    <xf numFmtId="0" fontId="27" fillId="3" borderId="0" xfId="0" quotePrefix="1" applyFont="1" applyFill="1" applyAlignment="1">
      <alignment horizontal="left" vertical="top"/>
    </xf>
    <xf numFmtId="177" fontId="25" fillId="3" borderId="23" xfId="0" applyNumberFormat="1" applyFont="1" applyFill="1" applyBorder="1" applyAlignment="1">
      <alignment vertical="center"/>
    </xf>
    <xf numFmtId="180" fontId="64" fillId="3" borderId="23" xfId="0" applyNumberFormat="1" applyFont="1" applyFill="1" applyBorder="1" applyAlignment="1">
      <alignment horizontal="right" vertical="center"/>
    </xf>
    <xf numFmtId="164" fontId="56" fillId="3" borderId="0" xfId="6" applyFont="1" applyFill="1" applyBorder="1" applyAlignment="1">
      <alignment horizontal="right" vertical="center"/>
    </xf>
    <xf numFmtId="9" fontId="56" fillId="3" borderId="0" xfId="7" applyFont="1" applyFill="1" applyAlignment="1">
      <alignment horizontal="right" vertical="center"/>
    </xf>
    <xf numFmtId="9" fontId="56" fillId="3" borderId="23" xfId="7" applyFont="1" applyFill="1" applyBorder="1" applyAlignment="1">
      <alignment horizontal="right" vertical="center"/>
    </xf>
    <xf numFmtId="9" fontId="64" fillId="3" borderId="0" xfId="0" applyNumberFormat="1" applyFont="1" applyFill="1" applyAlignment="1">
      <alignment horizontal="right" vertical="center"/>
    </xf>
    <xf numFmtId="9" fontId="64" fillId="3" borderId="60" xfId="7" applyFont="1" applyFill="1" applyBorder="1" applyAlignment="1">
      <alignment horizontal="right" vertical="center"/>
    </xf>
    <xf numFmtId="9" fontId="64" fillId="3" borderId="19" xfId="7" applyFont="1" applyFill="1" applyBorder="1" applyAlignment="1">
      <alignment horizontal="right" vertical="center"/>
    </xf>
    <xf numFmtId="9" fontId="64" fillId="3" borderId="23" xfId="7" applyFont="1" applyFill="1" applyBorder="1" applyAlignment="1">
      <alignment horizontal="right" vertical="center"/>
    </xf>
    <xf numFmtId="1" fontId="64" fillId="3" borderId="21" xfId="6" applyNumberFormat="1" applyFont="1" applyFill="1" applyBorder="1" applyAlignment="1">
      <alignment horizontal="right" vertical="center"/>
    </xf>
    <xf numFmtId="1" fontId="64" fillId="3" borderId="20" xfId="6" applyNumberFormat="1" applyFont="1" applyFill="1" applyBorder="1" applyAlignment="1">
      <alignment horizontal="right" vertical="center"/>
    </xf>
    <xf numFmtId="9" fontId="64" fillId="3" borderId="19" xfId="7" applyFont="1" applyFill="1" applyBorder="1" applyAlignment="1">
      <alignment horizontal="right" vertical="top"/>
    </xf>
    <xf numFmtId="9" fontId="64" fillId="3" borderId="21" xfId="7" applyFont="1" applyFill="1" applyBorder="1" applyAlignment="1"/>
    <xf numFmtId="9" fontId="64" fillId="3" borderId="21" xfId="7" applyFont="1" applyFill="1" applyBorder="1" applyAlignment="1">
      <alignment horizontal="right" vertical="top"/>
    </xf>
    <xf numFmtId="9" fontId="64" fillId="3" borderId="20" xfId="7" applyFont="1" applyFill="1" applyBorder="1" applyAlignment="1">
      <alignment horizontal="right" vertical="center"/>
    </xf>
    <xf numFmtId="9" fontId="48" fillId="3" borderId="19" xfId="0" applyNumberFormat="1" applyFont="1" applyFill="1" applyBorder="1" applyAlignment="1">
      <alignment horizontal="right" vertical="center"/>
    </xf>
    <xf numFmtId="9" fontId="48" fillId="3" borderId="0" xfId="0" applyNumberFormat="1" applyFont="1" applyFill="1" applyAlignment="1">
      <alignment horizontal="right" vertical="center"/>
    </xf>
    <xf numFmtId="9" fontId="48" fillId="3" borderId="19" xfId="0" applyNumberFormat="1" applyFont="1" applyFill="1" applyBorder="1" applyAlignment="1">
      <alignment vertical="center"/>
    </xf>
    <xf numFmtId="1" fontId="20" fillId="3" borderId="19" xfId="0" applyNumberFormat="1" applyFont="1" applyFill="1" applyBorder="1" applyAlignment="1">
      <alignment horizontal="right" vertical="center"/>
    </xf>
    <xf numFmtId="1" fontId="20" fillId="3" borderId="19" xfId="0" applyNumberFormat="1" applyFont="1" applyFill="1" applyBorder="1" applyAlignment="1">
      <alignment vertical="center"/>
    </xf>
    <xf numFmtId="0" fontId="20" fillId="3" borderId="0" xfId="0" applyFont="1" applyFill="1" applyAlignment="1">
      <alignment horizontal="right" vertical="center"/>
    </xf>
    <xf numFmtId="0" fontId="7" fillId="3" borderId="0" xfId="0" quotePrefix="1" applyFont="1" applyFill="1" applyAlignment="1">
      <alignment horizontal="right" vertical="center"/>
    </xf>
    <xf numFmtId="9" fontId="89" fillId="3" borderId="0" xfId="0" applyNumberFormat="1" applyFont="1" applyFill="1" applyAlignment="1">
      <alignment vertical="center"/>
    </xf>
    <xf numFmtId="9" fontId="64" fillId="3" borderId="41" xfId="7" applyFont="1" applyFill="1" applyBorder="1" applyAlignment="1">
      <alignment horizontal="right"/>
    </xf>
    <xf numFmtId="164" fontId="64" fillId="3" borderId="0" xfId="6" applyFont="1" applyFill="1" applyBorder="1" applyAlignment="1">
      <alignment horizontal="right"/>
    </xf>
    <xf numFmtId="9" fontId="65" fillId="3" borderId="20" xfId="7" applyFont="1" applyFill="1" applyBorder="1" applyAlignment="1">
      <alignment horizontal="right" vertical="center"/>
    </xf>
    <xf numFmtId="3" fontId="64" fillId="3" borderId="0" xfId="6" applyNumberFormat="1" applyFont="1" applyFill="1" applyAlignment="1">
      <alignment horizontal="right" vertical="center"/>
    </xf>
    <xf numFmtId="3" fontId="64" fillId="3" borderId="23" xfId="0" applyNumberFormat="1" applyFont="1" applyFill="1" applyBorder="1" applyAlignment="1">
      <alignment horizontal="right" vertical="center"/>
    </xf>
    <xf numFmtId="1" fontId="64" fillId="3" borderId="41" xfId="0" applyNumberFormat="1" applyFont="1" applyFill="1" applyBorder="1"/>
    <xf numFmtId="0" fontId="64" fillId="3" borderId="19" xfId="6" applyNumberFormat="1" applyFont="1" applyFill="1" applyBorder="1" applyAlignment="1">
      <alignment horizontal="right" vertical="center"/>
    </xf>
    <xf numFmtId="169" fontId="64" fillId="3" borderId="19" xfId="6" applyNumberFormat="1" applyFont="1" applyFill="1" applyBorder="1" applyAlignment="1">
      <alignment horizontal="left" vertical="top"/>
    </xf>
    <xf numFmtId="169" fontId="64" fillId="3" borderId="0" xfId="6" applyNumberFormat="1" applyFont="1" applyFill="1" applyAlignment="1">
      <alignment horizontal="center" vertical="center"/>
    </xf>
    <xf numFmtId="0" fontId="64" fillId="3" borderId="20" xfId="0" applyFont="1" applyFill="1" applyBorder="1" applyAlignment="1">
      <alignment vertical="center"/>
    </xf>
    <xf numFmtId="1" fontId="64" fillId="3" borderId="0" xfId="0" applyNumberFormat="1" applyFont="1" applyFill="1" applyAlignment="1">
      <alignment horizontal="right" vertical="center"/>
    </xf>
    <xf numFmtId="0" fontId="20" fillId="3" borderId="0" xfId="0" applyFont="1" applyFill="1" applyAlignment="1">
      <alignment horizontal="left"/>
    </xf>
    <xf numFmtId="49" fontId="7" fillId="3" borderId="0" xfId="6" applyNumberFormat="1" applyFont="1" applyFill="1" applyBorder="1" applyAlignment="1">
      <alignment horizontal="right"/>
    </xf>
    <xf numFmtId="180" fontId="21" fillId="3" borderId="0" xfId="17" applyNumberFormat="1" applyFont="1" applyFill="1" applyBorder="1" applyAlignment="1">
      <alignment horizontal="right"/>
    </xf>
    <xf numFmtId="177" fontId="48" fillId="3" borderId="0" xfId="6" applyNumberFormat="1" applyFont="1" applyFill="1" applyBorder="1" applyAlignment="1"/>
    <xf numFmtId="177" fontId="21" fillId="3" borderId="0" xfId="5" applyNumberFormat="1" applyFont="1" applyFill="1" applyBorder="1" applyAlignment="1">
      <alignment horizontal="right" vertical="center"/>
    </xf>
    <xf numFmtId="0" fontId="105" fillId="3" borderId="0" xfId="0" applyFont="1" applyFill="1" applyAlignment="1">
      <alignment vertical="center"/>
    </xf>
    <xf numFmtId="0" fontId="106" fillId="3" borderId="0" xfId="0" applyFont="1" applyFill="1" applyAlignment="1">
      <alignment vertical="center"/>
    </xf>
    <xf numFmtId="167" fontId="106" fillId="3" borderId="0" xfId="0" applyNumberFormat="1" applyFont="1" applyFill="1" applyAlignment="1">
      <alignment vertical="center"/>
    </xf>
    <xf numFmtId="0" fontId="0" fillId="3" borderId="17" xfId="0" applyFill="1" applyBorder="1" applyAlignment="1">
      <alignment horizontal="left" vertical="top" wrapText="1"/>
    </xf>
    <xf numFmtId="167" fontId="21" fillId="3" borderId="21" xfId="6" applyNumberFormat="1" applyFont="1" applyFill="1" applyBorder="1" applyAlignment="1">
      <alignment horizontal="right"/>
    </xf>
    <xf numFmtId="164" fontId="21" fillId="3" borderId="21" xfId="6" applyFont="1" applyFill="1" applyBorder="1" applyAlignment="1">
      <alignment horizontal="right"/>
    </xf>
    <xf numFmtId="1" fontId="21" fillId="3" borderId="0" xfId="29" applyNumberFormat="1" applyFont="1" applyFill="1" applyBorder="1" applyAlignment="1">
      <alignment horizontal="right"/>
    </xf>
    <xf numFmtId="1" fontId="21" fillId="3" borderId="0" xfId="17" applyNumberFormat="1" applyFont="1" applyFill="1" applyBorder="1" applyAlignment="1">
      <alignment horizontal="right"/>
    </xf>
    <xf numFmtId="168" fontId="21" fillId="3" borderId="0" xfId="29" applyNumberFormat="1" applyFont="1" applyFill="1" applyBorder="1" applyAlignment="1">
      <alignment horizontal="left"/>
    </xf>
    <xf numFmtId="1" fontId="21" fillId="3" borderId="21" xfId="17" applyNumberFormat="1" applyFont="1" applyFill="1" applyBorder="1" applyAlignment="1">
      <alignment horizontal="right"/>
    </xf>
    <xf numFmtId="3" fontId="21" fillId="3" borderId="21" xfId="29" applyNumberFormat="1" applyFont="1" applyFill="1" applyBorder="1" applyAlignment="1">
      <alignment horizontal="right"/>
    </xf>
    <xf numFmtId="1" fontId="21" fillId="3" borderId="21" xfId="29" applyNumberFormat="1" applyFont="1" applyFill="1" applyBorder="1" applyAlignment="1">
      <alignment horizontal="right"/>
    </xf>
    <xf numFmtId="176" fontId="77" fillId="3" borderId="0" xfId="0" applyNumberFormat="1" applyFont="1" applyFill="1" applyAlignment="1">
      <alignment horizontal="right" vertical="top" wrapText="1"/>
    </xf>
    <xf numFmtId="176" fontId="21" fillId="3" borderId="0" xfId="17" applyNumberFormat="1" applyFont="1" applyFill="1" applyBorder="1" applyAlignment="1">
      <alignment horizontal="right"/>
    </xf>
    <xf numFmtId="167" fontId="25" fillId="3" borderId="20" xfId="6" applyNumberFormat="1" applyFont="1" applyFill="1" applyBorder="1" applyAlignment="1">
      <alignment vertical="center"/>
    </xf>
    <xf numFmtId="3" fontId="25" fillId="3" borderId="20" xfId="0" applyNumberFormat="1" applyFont="1" applyFill="1" applyBorder="1" applyAlignment="1">
      <alignment horizontal="right" vertical="center"/>
    </xf>
    <xf numFmtId="179" fontId="25" fillId="3" borderId="20" xfId="0" applyNumberFormat="1" applyFont="1" applyFill="1" applyBorder="1" applyAlignment="1">
      <alignment horizontal="right" vertical="center"/>
    </xf>
    <xf numFmtId="9" fontId="91" fillId="3" borderId="0" xfId="7" applyFont="1" applyFill="1" applyBorder="1" applyAlignment="1">
      <alignment horizontal="right"/>
    </xf>
    <xf numFmtId="9" fontId="91" fillId="3" borderId="0" xfId="7" applyFont="1" applyFill="1" applyBorder="1" applyAlignment="1">
      <alignment horizontal="right" vertical="center"/>
    </xf>
    <xf numFmtId="9" fontId="25" fillId="3" borderId="20" xfId="7" applyFont="1" applyFill="1" applyBorder="1" applyAlignment="1">
      <alignment horizontal="right" vertical="center"/>
    </xf>
    <xf numFmtId="1" fontId="91" fillId="3" borderId="0" xfId="0" applyNumberFormat="1" applyFont="1" applyFill="1" applyAlignment="1">
      <alignment horizontal="right" vertical="center"/>
    </xf>
    <xf numFmtId="9" fontId="91" fillId="3" borderId="0" xfId="7" applyFont="1" applyFill="1" applyBorder="1" applyAlignment="1">
      <alignment vertical="center"/>
    </xf>
    <xf numFmtId="0" fontId="20" fillId="3" borderId="20" xfId="0" applyFont="1" applyFill="1" applyBorder="1" applyAlignment="1">
      <alignment horizontal="right" vertical="center"/>
    </xf>
    <xf numFmtId="0" fontId="54" fillId="3" borderId="36" xfId="0" applyFont="1" applyFill="1" applyBorder="1" applyAlignment="1">
      <alignment horizontal="right"/>
    </xf>
    <xf numFmtId="2" fontId="64" fillId="3" borderId="0" xfId="0" applyNumberFormat="1" applyFont="1" applyFill="1" applyAlignment="1">
      <alignment horizontal="right" vertical="center"/>
    </xf>
    <xf numFmtId="2" fontId="64" fillId="3" borderId="23" xfId="0" applyNumberFormat="1" applyFont="1" applyFill="1" applyBorder="1" applyAlignment="1">
      <alignment horizontal="right" vertical="center"/>
    </xf>
    <xf numFmtId="177" fontId="25" fillId="3" borderId="0" xfId="0" applyNumberFormat="1" applyFont="1" applyFill="1" applyAlignment="1">
      <alignment vertical="center"/>
    </xf>
    <xf numFmtId="167" fontId="7" fillId="3" borderId="0" xfId="0" applyNumberFormat="1" applyFont="1" applyFill="1" applyAlignment="1">
      <alignment vertical="center"/>
    </xf>
    <xf numFmtId="181" fontId="9" fillId="3" borderId="19" xfId="16" applyNumberFormat="1" applyFont="1" applyFill="1" applyBorder="1" applyAlignment="1">
      <alignment horizontal="right" vertical="center"/>
    </xf>
    <xf numFmtId="1" fontId="9" fillId="3" borderId="0" xfId="16" applyNumberFormat="1" applyFont="1" applyFill="1" applyBorder="1" applyAlignment="1">
      <alignment horizontal="right" vertical="center"/>
    </xf>
    <xf numFmtId="0" fontId="9" fillId="3" borderId="18" xfId="0" applyFont="1" applyFill="1" applyBorder="1" applyAlignment="1">
      <alignment vertical="center" wrapText="1"/>
    </xf>
    <xf numFmtId="0" fontId="13" fillId="10" borderId="0" xfId="0" applyFont="1" applyFill="1" applyAlignment="1">
      <alignment vertical="top" wrapText="1"/>
    </xf>
    <xf numFmtId="0" fontId="9" fillId="10" borderId="0" xfId="0" applyFont="1" applyFill="1" applyAlignment="1">
      <alignment vertical="top" wrapText="1"/>
    </xf>
    <xf numFmtId="0" fontId="100" fillId="3" borderId="0" xfId="2" applyFont="1" applyFill="1" applyAlignment="1">
      <alignment horizontal="left"/>
    </xf>
    <xf numFmtId="0" fontId="35" fillId="3" borderId="0" xfId="2" applyFont="1" applyFill="1" applyBorder="1" applyAlignment="1">
      <alignment horizontal="left"/>
    </xf>
    <xf numFmtId="0" fontId="101" fillId="3" borderId="0" xfId="2" applyFont="1" applyFill="1" applyAlignment="1">
      <alignment horizontal="left"/>
    </xf>
    <xf numFmtId="0" fontId="98" fillId="3" borderId="0" xfId="2" applyFont="1" applyFill="1" applyBorder="1" applyAlignment="1">
      <alignment horizontal="left"/>
    </xf>
    <xf numFmtId="0" fontId="42" fillId="3" borderId="0" xfId="2" applyFont="1" applyFill="1" applyBorder="1" applyAlignment="1">
      <alignment horizontal="left"/>
    </xf>
    <xf numFmtId="0" fontId="102" fillId="3" borderId="0" xfId="2" applyFont="1" applyFill="1" applyBorder="1" applyAlignment="1">
      <alignment horizontal="left"/>
    </xf>
    <xf numFmtId="0" fontId="9" fillId="3" borderId="0" xfId="0" applyFont="1" applyFill="1" applyAlignment="1">
      <alignment horizontal="left" wrapText="1"/>
    </xf>
    <xf numFmtId="0" fontId="105" fillId="3" borderId="0" xfId="0" applyFont="1" applyFill="1" applyAlignment="1">
      <alignment horizontal="left" vertical="top" wrapText="1"/>
    </xf>
    <xf numFmtId="0" fontId="67" fillId="3" borderId="0" xfId="0" applyFont="1" applyFill="1" applyAlignment="1">
      <alignment horizontal="left" vertical="top" wrapText="1"/>
    </xf>
    <xf numFmtId="0" fontId="67" fillId="3" borderId="0" xfId="0" applyFont="1" applyFill="1" applyAlignment="1">
      <alignment horizontal="left" vertical="center" wrapText="1"/>
    </xf>
    <xf numFmtId="0" fontId="21" fillId="3" borderId="0" xfId="0" applyFont="1" applyFill="1" applyAlignment="1">
      <alignment horizontal="left" vertical="center"/>
    </xf>
    <xf numFmtId="0" fontId="17" fillId="3" borderId="0" xfId="0" applyFont="1" applyFill="1" applyAlignment="1">
      <alignment horizontal="center" vertical="center"/>
    </xf>
    <xf numFmtId="0" fontId="17" fillId="3" borderId="37" xfId="0" applyFont="1" applyFill="1" applyBorder="1" applyAlignment="1">
      <alignment horizontal="center" vertical="center"/>
    </xf>
    <xf numFmtId="0" fontId="21" fillId="3" borderId="54" xfId="0" applyFont="1" applyFill="1" applyBorder="1" applyAlignment="1">
      <alignment horizontal="left" vertical="center"/>
    </xf>
    <xf numFmtId="167" fontId="21" fillId="3" borderId="0" xfId="6" applyNumberFormat="1" applyFont="1" applyFill="1" applyBorder="1" applyAlignment="1">
      <alignment horizontal="center" vertical="center"/>
    </xf>
    <xf numFmtId="0" fontId="21" fillId="3" borderId="21" xfId="0" applyFont="1" applyFill="1" applyBorder="1" applyAlignment="1">
      <alignment horizontal="left" vertical="center"/>
    </xf>
    <xf numFmtId="0" fontId="53" fillId="3" borderId="45" xfId="6" applyNumberFormat="1" applyFont="1" applyFill="1" applyBorder="1" applyAlignment="1">
      <alignment horizontal="center" vertical="center"/>
    </xf>
    <xf numFmtId="0" fontId="53" fillId="3" borderId="54" xfId="6" applyNumberFormat="1" applyFont="1" applyFill="1" applyBorder="1" applyAlignment="1">
      <alignment horizontal="center" vertical="center"/>
    </xf>
    <xf numFmtId="0" fontId="17" fillId="3" borderId="21" xfId="0" applyFont="1" applyFill="1" applyBorder="1" applyAlignment="1">
      <alignment horizontal="center" vertical="center"/>
    </xf>
    <xf numFmtId="0" fontId="74" fillId="3" borderId="61" xfId="0" applyFont="1" applyFill="1" applyBorder="1" applyAlignment="1">
      <alignment horizontal="left" vertical="top" wrapText="1"/>
    </xf>
    <xf numFmtId="0" fontId="74" fillId="3" borderId="61" xfId="0" applyFont="1" applyFill="1" applyBorder="1" applyAlignment="1">
      <alignment horizontal="left" wrapText="1"/>
    </xf>
    <xf numFmtId="0" fontId="20" fillId="3" borderId="0" xfId="0" applyFont="1" applyFill="1" applyAlignment="1">
      <alignment horizontal="left" vertical="center"/>
    </xf>
    <xf numFmtId="0" fontId="55" fillId="3" borderId="18" xfId="0" applyFont="1" applyFill="1" applyBorder="1" applyAlignment="1">
      <alignment horizontal="center"/>
    </xf>
    <xf numFmtId="10" fontId="48" fillId="3" borderId="19" xfId="7" applyNumberFormat="1" applyFont="1" applyFill="1" applyBorder="1" applyAlignment="1">
      <alignment horizontal="left" vertical="top" wrapText="1"/>
    </xf>
    <xf numFmtId="10" fontId="48" fillId="3" borderId="0" xfId="7" applyNumberFormat="1" applyFont="1" applyFill="1" applyBorder="1" applyAlignment="1">
      <alignment horizontal="left" vertical="top" wrapText="1"/>
    </xf>
    <xf numFmtId="10" fontId="48" fillId="3" borderId="23" xfId="7" applyNumberFormat="1" applyFont="1" applyFill="1" applyBorder="1" applyAlignment="1">
      <alignment horizontal="left" vertical="top" wrapText="1"/>
    </xf>
    <xf numFmtId="169" fontId="7" fillId="3" borderId="0" xfId="6" applyNumberFormat="1" applyFont="1" applyFill="1" applyBorder="1" applyAlignment="1">
      <alignment horizontal="left" vertical="center" wrapText="1"/>
    </xf>
    <xf numFmtId="169" fontId="7" fillId="3" borderId="0" xfId="6" applyNumberFormat="1" applyFont="1" applyFill="1" applyBorder="1" applyAlignment="1">
      <alignment horizontal="left" vertical="top" wrapText="1"/>
    </xf>
    <xf numFmtId="169" fontId="7" fillId="3" borderId="21" xfId="6" applyNumberFormat="1" applyFont="1" applyFill="1" applyBorder="1" applyAlignment="1">
      <alignment horizontal="left" vertical="top" wrapText="1"/>
    </xf>
    <xf numFmtId="0" fontId="20" fillId="3" borderId="39" xfId="0" applyFont="1" applyFill="1" applyBorder="1" applyAlignment="1">
      <alignment horizontal="left" vertical="center"/>
    </xf>
    <xf numFmtId="0" fontId="20" fillId="3" borderId="42" xfId="0" applyFont="1" applyFill="1" applyBorder="1" applyAlignment="1">
      <alignment horizontal="left" vertical="center"/>
    </xf>
    <xf numFmtId="0" fontId="27" fillId="3" borderId="0" xfId="0" applyFont="1" applyFill="1" applyAlignment="1">
      <alignment horizontal="left" vertical="center" wrapText="1"/>
    </xf>
    <xf numFmtId="0" fontId="27" fillId="3" borderId="0" xfId="0" applyFont="1" applyFill="1" applyAlignment="1">
      <alignment horizontal="left" vertical="center"/>
    </xf>
    <xf numFmtId="0" fontId="27" fillId="3" borderId="1" xfId="0" applyFont="1" applyFill="1" applyBorder="1" applyAlignment="1">
      <alignment horizontal="left" vertical="top" wrapText="1"/>
    </xf>
    <xf numFmtId="0" fontId="54" fillId="3" borderId="21" xfId="0" applyFont="1" applyFill="1" applyBorder="1" applyAlignment="1">
      <alignment horizontal="left" wrapText="1"/>
    </xf>
    <xf numFmtId="0" fontId="27" fillId="3" borderId="0" xfId="0" applyFont="1" applyFill="1" applyAlignment="1">
      <alignment horizontal="left" vertical="top" wrapText="1"/>
    </xf>
    <xf numFmtId="0" fontId="53" fillId="0" borderId="0" xfId="0" applyFont="1" applyAlignment="1">
      <alignment horizontal="left" vertical="top"/>
    </xf>
    <xf numFmtId="0" fontId="75" fillId="3" borderId="61" xfId="0" applyFont="1" applyFill="1" applyBorder="1" applyAlignment="1">
      <alignment horizontal="left" vertical="top" wrapText="1"/>
    </xf>
    <xf numFmtId="169" fontId="82" fillId="3" borderId="0" xfId="6" applyNumberFormat="1" applyFont="1" applyFill="1" applyBorder="1" applyAlignment="1">
      <alignment vertical="top" wrapText="1"/>
    </xf>
    <xf numFmtId="0" fontId="9" fillId="3" borderId="0" xfId="0" applyFont="1" applyFill="1" applyAlignment="1">
      <alignment horizontal="left" vertical="top" wrapText="1"/>
    </xf>
    <xf numFmtId="0" fontId="9" fillId="3" borderId="21" xfId="0" applyFont="1" applyFill="1" applyBorder="1" applyAlignment="1">
      <alignment horizontal="left" vertical="top" wrapText="1"/>
    </xf>
    <xf numFmtId="0" fontId="9" fillId="3" borderId="23" xfId="0" applyFont="1" applyFill="1" applyBorder="1" applyAlignment="1">
      <alignment wrapText="1"/>
    </xf>
    <xf numFmtId="0" fontId="9" fillId="3" borderId="21" xfId="0" applyFont="1" applyFill="1" applyBorder="1" applyAlignment="1">
      <alignment horizontal="right" wrapText="1"/>
    </xf>
    <xf numFmtId="0" fontId="9" fillId="3" borderId="19" xfId="0" applyFont="1" applyFill="1" applyBorder="1" applyAlignment="1">
      <alignment horizontal="left" vertical="top" wrapText="1"/>
    </xf>
    <xf numFmtId="0" fontId="9" fillId="3" borderId="23" xfId="0" applyFont="1" applyFill="1" applyBorder="1" applyAlignment="1">
      <alignment horizontal="left" vertical="top" wrapText="1"/>
    </xf>
    <xf numFmtId="0" fontId="9" fillId="3" borderId="19" xfId="0" applyFont="1" applyFill="1" applyBorder="1" applyAlignment="1">
      <alignment horizontal="left" vertical="top"/>
    </xf>
    <xf numFmtId="0" fontId="9" fillId="3" borderId="0" xfId="0" applyFont="1" applyFill="1" applyAlignment="1">
      <alignment horizontal="left" vertical="top"/>
    </xf>
    <xf numFmtId="9" fontId="7" fillId="3" borderId="19" xfId="7" applyFont="1" applyFill="1" applyBorder="1" applyAlignment="1">
      <alignment horizontal="right" vertical="center"/>
    </xf>
    <xf numFmtId="9" fontId="7" fillId="3" borderId="21" xfId="7" applyFont="1" applyFill="1" applyBorder="1" applyAlignment="1">
      <alignment horizontal="right" vertical="center"/>
    </xf>
    <xf numFmtId="0" fontId="88" fillId="3" borderId="0" xfId="0" applyFont="1" applyFill="1" applyAlignment="1">
      <alignment horizontal="left" vertical="top" wrapText="1"/>
    </xf>
    <xf numFmtId="0" fontId="9" fillId="3" borderId="21" xfId="0" applyFont="1" applyFill="1" applyBorder="1" applyAlignment="1">
      <alignment horizontal="center" wrapText="1"/>
    </xf>
    <xf numFmtId="0" fontId="29" fillId="3" borderId="21" xfId="0" applyFont="1" applyFill="1" applyBorder="1" applyAlignment="1">
      <alignment horizontal="right"/>
    </xf>
    <xf numFmtId="0" fontId="9" fillId="3" borderId="19" xfId="0" applyFont="1" applyFill="1" applyBorder="1" applyAlignment="1">
      <alignment horizontal="right" vertical="top"/>
    </xf>
    <xf numFmtId="0" fontId="9" fillId="3" borderId="0" xfId="0" applyFont="1" applyFill="1" applyAlignment="1">
      <alignment horizontal="right" vertical="top"/>
    </xf>
    <xf numFmtId="0" fontId="9" fillId="3" borderId="0" xfId="0" applyFont="1" applyFill="1" applyAlignment="1">
      <alignment horizontal="center" vertical="top" wrapText="1"/>
    </xf>
    <xf numFmtId="0" fontId="29" fillId="3" borderId="21" xfId="0" applyFont="1" applyFill="1" applyBorder="1" applyAlignment="1">
      <alignment horizontal="center"/>
    </xf>
    <xf numFmtId="49" fontId="9" fillId="3" borderId="2" xfId="0" applyNumberFormat="1" applyFont="1" applyFill="1" applyBorder="1" applyAlignment="1">
      <alignment horizontal="left" vertical="top" wrapText="1"/>
    </xf>
    <xf numFmtId="49" fontId="9" fillId="3" borderId="18" xfId="0" applyNumberFormat="1"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17" xfId="0" applyFont="1" applyFill="1" applyBorder="1" applyAlignment="1">
      <alignment horizontal="left" vertical="center" wrapText="1"/>
    </xf>
    <xf numFmtId="0" fontId="9" fillId="3" borderId="2" xfId="0" quotePrefix="1" applyFont="1" applyFill="1" applyBorder="1" applyAlignment="1">
      <alignment horizontal="left" vertical="top" wrapText="1"/>
    </xf>
    <xf numFmtId="0" fontId="107" fillId="3" borderId="17" xfId="0" applyFont="1" applyFill="1" applyBorder="1" applyAlignment="1">
      <alignment horizontal="left" vertical="center" wrapText="1"/>
    </xf>
    <xf numFmtId="0" fontId="9" fillId="3" borderId="17" xfId="0" applyFont="1" applyFill="1" applyBorder="1" applyAlignment="1">
      <alignment horizontal="left" vertical="top" wrapText="1"/>
    </xf>
    <xf numFmtId="0" fontId="9" fillId="0" borderId="17" xfId="0" applyFont="1" applyBorder="1" applyAlignment="1">
      <alignment horizontal="left" vertical="center" wrapText="1"/>
    </xf>
    <xf numFmtId="0" fontId="9" fillId="0" borderId="2" xfId="0" applyFont="1" applyBorder="1" applyAlignment="1">
      <alignment horizontal="left" vertical="top" wrapText="1"/>
    </xf>
    <xf numFmtId="0" fontId="9" fillId="3" borderId="2" xfId="0" applyFont="1" applyFill="1" applyBorder="1" applyAlignment="1">
      <alignment horizontal="left" vertical="center" wrapText="1"/>
    </xf>
    <xf numFmtId="49" fontId="9" fillId="3" borderId="17" xfId="0" applyNumberFormat="1" applyFont="1" applyFill="1" applyBorder="1" applyAlignment="1">
      <alignment horizontal="left" vertical="top" wrapText="1"/>
    </xf>
    <xf numFmtId="0" fontId="0" fillId="3" borderId="17" xfId="0" applyFill="1" applyBorder="1" applyAlignment="1">
      <alignment horizontal="left" vertical="top" wrapText="1"/>
    </xf>
    <xf numFmtId="0" fontId="0" fillId="3" borderId="2" xfId="0" applyFill="1" applyBorder="1" applyAlignment="1">
      <alignment horizontal="left" vertical="top" wrapText="1"/>
    </xf>
    <xf numFmtId="0" fontId="0" fillId="3" borderId="18" xfId="0" applyFill="1" applyBorder="1" applyAlignment="1">
      <alignment horizontal="left" vertical="top" wrapText="1"/>
    </xf>
    <xf numFmtId="0" fontId="9" fillId="3" borderId="17" xfId="0" applyFont="1" applyFill="1" applyBorder="1" applyAlignment="1">
      <alignment horizontal="left" vertical="center"/>
    </xf>
    <xf numFmtId="0" fontId="9" fillId="0" borderId="17" xfId="0" applyFont="1" applyBorder="1" applyAlignment="1">
      <alignment horizontal="left" vertical="top" wrapText="1"/>
    </xf>
    <xf numFmtId="49" fontId="9" fillId="3" borderId="0" xfId="0" applyNumberFormat="1" applyFont="1" applyFill="1" applyAlignment="1">
      <alignment horizontal="left" vertical="top" wrapText="1"/>
    </xf>
    <xf numFmtId="0" fontId="9" fillId="0" borderId="2" xfId="0" applyFont="1" applyBorder="1" applyAlignment="1">
      <alignment horizontal="left" vertical="center" wrapText="1"/>
    </xf>
    <xf numFmtId="49" fontId="9" fillId="3" borderId="17" xfId="0" applyNumberFormat="1" applyFont="1" applyFill="1" applyBorder="1" applyAlignment="1">
      <alignment horizontal="left" vertical="top"/>
    </xf>
    <xf numFmtId="0" fontId="9" fillId="0" borderId="2" xfId="0" quotePrefix="1" applyFont="1" applyBorder="1" applyAlignment="1">
      <alignment horizontal="left" vertical="top" wrapText="1"/>
    </xf>
    <xf numFmtId="0" fontId="107" fillId="3" borderId="17" xfId="0" applyFont="1" applyFill="1" applyBorder="1" applyAlignment="1">
      <alignment horizontal="left" vertical="top" wrapText="1"/>
    </xf>
    <xf numFmtId="0" fontId="9" fillId="0" borderId="31" xfId="0" applyFont="1" applyBorder="1" applyAlignment="1">
      <alignment horizontal="left" vertical="top" wrapText="1"/>
    </xf>
    <xf numFmtId="0" fontId="9" fillId="0" borderId="30" xfId="0" applyFont="1" applyBorder="1" applyAlignment="1">
      <alignment horizontal="left" vertical="top" wrapText="1"/>
    </xf>
    <xf numFmtId="0" fontId="9" fillId="3" borderId="3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9" fillId="3" borderId="2" xfId="0" applyFont="1" applyFill="1" applyBorder="1" applyAlignment="1">
      <alignment horizontal="center" vertical="top" wrapText="1"/>
    </xf>
    <xf numFmtId="0" fontId="9" fillId="3" borderId="18" xfId="0" applyFont="1" applyFill="1" applyBorder="1" applyAlignment="1">
      <alignment horizontal="center" vertical="top" wrapText="1"/>
    </xf>
    <xf numFmtId="0" fontId="9" fillId="17" borderId="31" xfId="0" applyFont="1" applyFill="1" applyBorder="1" applyAlignment="1">
      <alignment horizontal="left" vertical="top" wrapText="1"/>
    </xf>
    <xf numFmtId="9" fontId="9" fillId="3" borderId="31" xfId="0" applyNumberFormat="1" applyFont="1" applyFill="1" applyBorder="1" applyAlignment="1">
      <alignment horizontal="left" vertical="top" wrapText="1"/>
    </xf>
    <xf numFmtId="0" fontId="9" fillId="17" borderId="30" xfId="0" applyFont="1" applyFill="1" applyBorder="1" applyAlignment="1">
      <alignment horizontal="left" vertical="top" wrapText="1"/>
    </xf>
    <xf numFmtId="0" fontId="9" fillId="17" borderId="32" xfId="0" applyFont="1" applyFill="1" applyBorder="1" applyAlignment="1">
      <alignment horizontal="left" vertical="top" wrapText="1"/>
    </xf>
  </cellXfs>
  <cellStyles count="30">
    <cellStyle name="20% - Accent6" xfId="1" builtinId="50"/>
    <cellStyle name="Calculations" xfId="23" xr:uid="{291F5EEA-4BB5-4446-9323-BF95064DB326}"/>
    <cellStyle name="Comma" xfId="6" builtinId="3"/>
    <cellStyle name="Comma 11" xfId="29" xr:uid="{10CB229C-B71A-4CD5-9FF5-715DBF3A9094}"/>
    <cellStyle name="Comma 2" xfId="5" xr:uid="{11505DA7-7CE2-49DB-B796-9470F5706764}"/>
    <cellStyle name="Comma 2 2" xfId="9" xr:uid="{54CFD1A3-5F75-4926-AF58-99CFDB957759}"/>
    <cellStyle name="Comma 2 2 2" xfId="20" xr:uid="{499E361C-558E-40C0-ABC6-E45E29C00DD0}"/>
    <cellStyle name="Comma 2 3" xfId="14" xr:uid="{E9A2B033-CA86-4D71-9D11-362A7CAA8C0B}"/>
    <cellStyle name="Comma 2 3 2" xfId="22" xr:uid="{2B830752-3F18-4295-80E7-79C57B56B532}"/>
    <cellStyle name="Comma 2 4" xfId="17" xr:uid="{F8A504B5-5541-43D5-8B4E-D50EF75C3878}"/>
    <cellStyle name="Comma 3" xfId="8" xr:uid="{53A2C96D-3B22-4D52-AB2C-9D09624696BA}"/>
    <cellStyle name="Comma 3 2" xfId="19" xr:uid="{7B24E1CF-F4AF-4FAF-AFBC-0925CC2C59F9}"/>
    <cellStyle name="Comma 4" xfId="11" xr:uid="{00000000-0005-0000-0000-000037000000}"/>
    <cellStyle name="Comma 4 2" xfId="21" xr:uid="{21272F21-B187-411C-86E1-256875EC6EEF}"/>
    <cellStyle name="Comma 5" xfId="18" xr:uid="{E830A971-59B9-4AD9-835F-60ED07A75BAB}"/>
    <cellStyle name="Currency" xfId="16" builtinId="4"/>
    <cellStyle name="Currency 2" xfId="24" xr:uid="{52186121-7EE8-4AE2-BB9F-ECCE650F98F7}"/>
    <cellStyle name="Currency 2 2" xfId="28" xr:uid="{B7142AA9-B341-4B5E-896D-B5E44B02D90B}"/>
    <cellStyle name="Header" xfId="25" xr:uid="{C49C3E0E-072D-4D66-AEC5-938C22D2EE5B}"/>
    <cellStyle name="Hyperlink" xfId="2" builtinId="8"/>
    <cellStyle name="Normal" xfId="0" builtinId="0"/>
    <cellStyle name="Normal 2" xfId="3" xr:uid="{AB9BAF55-4799-44F1-9178-F8B19693C96B}"/>
    <cellStyle name="Normal 2 2" xfId="10" xr:uid="{F3B2A691-C8FD-4513-9A67-D896716B1EE1}"/>
    <cellStyle name="Normal 2 3" xfId="13" xr:uid="{8AF8E173-7BDB-4353-A4AF-1D476D129F70}"/>
    <cellStyle name="Normal 2 3 2" xfId="15" xr:uid="{BFC70CD1-4C1D-49A7-943B-D0852D6DB050}"/>
    <cellStyle name="Normal 3" xfId="12" xr:uid="{6F19295E-970E-4FFD-8993-4E5A2704D023}"/>
    <cellStyle name="Normal 4" xfId="26" xr:uid="{65B652D1-E91E-4BAB-9892-97670ADC879D}"/>
    <cellStyle name="Percent" xfId="7" builtinId="5"/>
    <cellStyle name="Percent 2" xfId="4" xr:uid="{AB066FBE-1EF6-4A58-801C-2DA01ADF64EC}"/>
    <cellStyle name="Percent 3" xfId="27" xr:uid="{33B09336-533C-4D84-A099-533922EA93A0}"/>
  </cellStyles>
  <dxfs count="7">
    <dxf>
      <font>
        <color rgb="FFFFC7CE"/>
      </font>
      <fill>
        <patternFill>
          <bgColor rgb="FFFFC7CE"/>
        </patternFill>
      </fill>
    </dxf>
    <dxf>
      <font>
        <color theme="7" tint="0.59996337778862885"/>
      </font>
      <fill>
        <patternFill>
          <bgColor theme="7" tint="0.59996337778862885"/>
        </patternFill>
      </fill>
    </dxf>
    <dxf>
      <font>
        <strike val="0"/>
        <color theme="2"/>
      </font>
      <fill>
        <patternFill>
          <bgColor theme="2"/>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FFCC"/>
      <color rgb="FFFF9999"/>
      <color rgb="FFFF7818"/>
      <color rgb="FF95C63A"/>
      <color rgb="FFEAF5DC"/>
      <color rgb="FFF89D00"/>
      <color rgb="FF8CBA36"/>
      <color rgb="FF68CEF2"/>
      <color rgb="FF25A5DC"/>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Overall gender</a:t>
            </a:r>
            <a:r>
              <a:rPr lang="en-AU" baseline="0"/>
              <a:t> pay gap</a:t>
            </a:r>
          </a:p>
        </c:rich>
      </c:tx>
      <c:overlay val="0"/>
      <c:spPr>
        <a:noFill/>
        <a:ln>
          <a:noFill/>
        </a:ln>
        <a:effectLst/>
      </c:spPr>
    </c:title>
    <c:autoTitleDeleted val="0"/>
    <c:plotArea>
      <c:layout/>
      <c:lineChart>
        <c:grouping val="standard"/>
        <c:varyColors val="0"/>
        <c:ser>
          <c:idx val="1"/>
          <c:order val="0"/>
          <c:tx>
            <c:v>Gender pay gap including CEO</c:v>
          </c:tx>
          <c:marker>
            <c:symbol val="none"/>
          </c:marker>
          <c:cat>
            <c:strRef>
              <c:f>People!$H$203:$L$203</c:f>
              <c:strCache>
                <c:ptCount val="5"/>
                <c:pt idx="0">
                  <c:v>FY22</c:v>
                </c:pt>
                <c:pt idx="1">
                  <c:v>FY23</c:v>
                </c:pt>
                <c:pt idx="2">
                  <c:v>FY24</c:v>
                </c:pt>
                <c:pt idx="3">
                  <c:v>FY25</c:v>
                </c:pt>
                <c:pt idx="4">
                  <c:v>FY26</c:v>
                </c:pt>
              </c:strCache>
            </c:strRef>
          </c:cat>
          <c:val>
            <c:numRef>
              <c:f>People!$H$209:$L$209</c:f>
              <c:numCache>
                <c:formatCode>0%</c:formatCode>
                <c:ptCount val="5"/>
                <c:pt idx="0">
                  <c:v>0.25</c:v>
                </c:pt>
                <c:pt idx="1">
                  <c:v>0.24</c:v>
                </c:pt>
                <c:pt idx="2">
                  <c:v>0.19</c:v>
                </c:pt>
                <c:pt idx="3">
                  <c:v>0.24</c:v>
                </c:pt>
                <c:pt idx="4">
                  <c:v>0.23719999999999999</c:v>
                </c:pt>
              </c:numCache>
            </c:numRef>
          </c:val>
          <c:smooth val="0"/>
          <c:extLst>
            <c:ext xmlns:c16="http://schemas.microsoft.com/office/drawing/2014/chart" uri="{C3380CC4-5D6E-409C-BE32-E72D297353CC}">
              <c16:uniqueId val="{00000000-3295-4DE5-8AAE-D82FAAC8BD39}"/>
            </c:ext>
          </c:extLst>
        </c:ser>
        <c:ser>
          <c:idx val="0"/>
          <c:order val="1"/>
          <c:tx>
            <c:v>Gender pay gap excluding CEO</c:v>
          </c:tx>
          <c:marker>
            <c:symbol val="none"/>
          </c:marker>
          <c:cat>
            <c:strRef>
              <c:f>People!$H$203:$L$203</c:f>
              <c:strCache>
                <c:ptCount val="5"/>
                <c:pt idx="0">
                  <c:v>FY22</c:v>
                </c:pt>
                <c:pt idx="1">
                  <c:v>FY23</c:v>
                </c:pt>
                <c:pt idx="2">
                  <c:v>FY24</c:v>
                </c:pt>
                <c:pt idx="3">
                  <c:v>FY25</c:v>
                </c:pt>
                <c:pt idx="4">
                  <c:v>FY26</c:v>
                </c:pt>
              </c:strCache>
            </c:strRef>
          </c:cat>
          <c:val>
            <c:numRef>
              <c:f>People!$H$199:$L$199</c:f>
              <c:numCache>
                <c:formatCode>0%</c:formatCode>
                <c:ptCount val="5"/>
                <c:pt idx="0">
                  <c:v>0.20514743310238576</c:v>
                </c:pt>
                <c:pt idx="1">
                  <c:v>0.19465586988219305</c:v>
                </c:pt>
                <c:pt idx="2">
                  <c:v>0.13163904502353546</c:v>
                </c:pt>
                <c:pt idx="3">
                  <c:v>0.18</c:v>
                </c:pt>
                <c:pt idx="4">
                  <c:v>0.18029999999999999</c:v>
                </c:pt>
              </c:numCache>
            </c:numRef>
          </c:val>
          <c:smooth val="0"/>
          <c:extLst>
            <c:ext xmlns:c16="http://schemas.microsoft.com/office/drawing/2014/chart" uri="{C3380CC4-5D6E-409C-BE32-E72D297353CC}">
              <c16:uniqueId val="{00000001-3295-4DE5-8AAE-D82FAAC8BD39}"/>
            </c:ext>
          </c:extLst>
        </c:ser>
        <c:dLbls>
          <c:showLegendKey val="0"/>
          <c:showVal val="0"/>
          <c:showCatName val="0"/>
          <c:showSerName val="0"/>
          <c:showPercent val="0"/>
          <c:showBubbleSize val="0"/>
        </c:dLbls>
        <c:smooth val="0"/>
        <c:axId val="1372604207"/>
        <c:axId val="639926591"/>
      </c:lineChart>
      <c:catAx>
        <c:axId val="13726042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639926591"/>
        <c:crosses val="autoZero"/>
        <c:auto val="1"/>
        <c:lblAlgn val="ctr"/>
        <c:lblOffset val="100"/>
        <c:noMultiLvlLbl val="0"/>
      </c:catAx>
      <c:valAx>
        <c:axId val="6399265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rgbClr val="002060"/>
                </a:solidFill>
                <a:latin typeface="+mn-lt"/>
                <a:ea typeface="+mn-ea"/>
                <a:cs typeface="+mn-cs"/>
              </a:defRPr>
            </a:pPr>
            <a:endParaRPr lang="en-US"/>
          </a:p>
        </c:txPr>
        <c:crossAx val="1372604207"/>
        <c:crosses val="autoZero"/>
        <c:crossBetween val="between"/>
      </c:valAx>
    </c:plotArea>
    <c:legend>
      <c:legendPos val="b"/>
      <c:overlay val="0"/>
    </c:legend>
    <c:plotVisOnly val="1"/>
    <c:dispBlanksAs val="gap"/>
    <c:showDLblsOverMax val="0"/>
    <c:extLst/>
  </c:chart>
  <c:spPr>
    <a:ln>
      <a:solidFill>
        <a:srgbClr val="003B5C">
          <a:lumMod val="10000"/>
          <a:lumOff val="90000"/>
        </a:srgbClr>
      </a:solidFill>
    </a:ln>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1.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image" Target="../media/image1.png"/><Relationship Id="rId5" Type="http://schemas.openxmlformats.org/officeDocument/2006/relationships/image" Target="../media/image11.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png"/><Relationship Id="rId5" Type="http://schemas.openxmlformats.org/officeDocument/2006/relationships/chart" Target="../charts/chart1.xml"/><Relationship Id="rId4" Type="http://schemas.openxmlformats.org/officeDocument/2006/relationships/image" Target="../media/image14.svg"/></Relationships>
</file>

<file path=xl/drawings/_rels/drawing7.xml.rels><?xml version="1.0" encoding="UTF-8" standalone="yes"?>
<Relationships xmlns="http://schemas.openxmlformats.org/package/2006/relationships"><Relationship Id="rId3" Type="http://schemas.openxmlformats.org/officeDocument/2006/relationships/image" Target="../media/image16.svg"/><Relationship Id="rId2" Type="http://schemas.openxmlformats.org/officeDocument/2006/relationships/image" Target="../media/image15.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svg"/><Relationship Id="rId2" Type="http://schemas.openxmlformats.org/officeDocument/2006/relationships/image" Target="../media/image17.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12</xdr:col>
      <xdr:colOff>657225</xdr:colOff>
      <xdr:row>19</xdr:row>
      <xdr:rowOff>66675</xdr:rowOff>
    </xdr:to>
    <xdr:pic>
      <xdr:nvPicPr>
        <xdr:cNvPr id="2" name="Picture 1">
          <a:extLst>
            <a:ext uri="{FF2B5EF4-FFF2-40B4-BE49-F238E27FC236}">
              <a16:creationId xmlns:a16="http://schemas.microsoft.com/office/drawing/2014/main" id="{626E186E-4465-407A-9FF0-A3CD0A2CAAD1}"/>
            </a:ext>
          </a:extLst>
        </xdr:cNvPr>
        <xdr:cNvPicPr>
          <a:picLocks noChangeAspect="1"/>
        </xdr:cNvPicPr>
      </xdr:nvPicPr>
      <xdr:blipFill rotWithShape="1">
        <a:blip xmlns:r="http://schemas.openxmlformats.org/officeDocument/2006/relationships" r:embed="rId1"/>
        <a:srcRect l="18885" t="9853"/>
        <a:stretch/>
      </xdr:blipFill>
      <xdr:spPr>
        <a:xfrm rot="10800000">
          <a:off x="152400" y="133350"/>
          <a:ext cx="8086725" cy="2409825"/>
        </a:xfrm>
        <a:prstGeom prst="rect">
          <a:avLst/>
        </a:prstGeom>
      </xdr:spPr>
    </xdr:pic>
    <xdr:clientData/>
  </xdr:twoCellAnchor>
  <xdr:twoCellAnchor editAs="oneCell">
    <xdr:from>
      <xdr:col>1</xdr:col>
      <xdr:colOff>342900</xdr:colOff>
      <xdr:row>3</xdr:row>
      <xdr:rowOff>95250</xdr:rowOff>
    </xdr:from>
    <xdr:to>
      <xdr:col>5</xdr:col>
      <xdr:colOff>142876</xdr:colOff>
      <xdr:row>9</xdr:row>
      <xdr:rowOff>76200</xdr:rowOff>
    </xdr:to>
    <xdr:pic>
      <xdr:nvPicPr>
        <xdr:cNvPr id="3" name="Picture 2">
          <a:extLst>
            <a:ext uri="{FF2B5EF4-FFF2-40B4-BE49-F238E27FC236}">
              <a16:creationId xmlns:a16="http://schemas.microsoft.com/office/drawing/2014/main" id="{9D51441C-24B0-4BE8-A51A-875C9AAC06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5775" y="571500"/>
          <a:ext cx="2505076" cy="857250"/>
        </a:xfrm>
        <a:prstGeom prst="rect">
          <a:avLst/>
        </a:prstGeom>
      </xdr:spPr>
    </xdr:pic>
    <xdr:clientData/>
  </xdr:twoCellAnchor>
  <xdr:twoCellAnchor>
    <xdr:from>
      <xdr:col>1</xdr:col>
      <xdr:colOff>640935</xdr:colOff>
      <xdr:row>16</xdr:row>
      <xdr:rowOff>31674</xdr:rowOff>
    </xdr:from>
    <xdr:to>
      <xdr:col>8</xdr:col>
      <xdr:colOff>457200</xdr:colOff>
      <xdr:row>21</xdr:row>
      <xdr:rowOff>0</xdr:rowOff>
    </xdr:to>
    <xdr:sp macro="" textlink="">
      <xdr:nvSpPr>
        <xdr:cNvPr id="4" name="Rectangle 3">
          <a:extLst>
            <a:ext uri="{FF2B5EF4-FFF2-40B4-BE49-F238E27FC236}">
              <a16:creationId xmlns:a16="http://schemas.microsoft.com/office/drawing/2014/main" id="{6A912121-23EC-49ED-B7F1-8E2635996454}"/>
            </a:ext>
          </a:extLst>
        </xdr:cNvPr>
        <xdr:cNvSpPr/>
      </xdr:nvSpPr>
      <xdr:spPr>
        <a:xfrm>
          <a:off x="783810" y="2384349"/>
          <a:ext cx="4550190" cy="6827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2800" b="1">
              <a:solidFill>
                <a:srgbClr val="013C5B"/>
              </a:solidFill>
              <a:latin typeface="Arial" panose="020B0604020202020204" pitchFamily="34" charset="0"/>
              <a:cs typeface="Arial" panose="020B0604020202020204" pitchFamily="34" charset="0"/>
            </a:rPr>
            <a:t>FY26</a:t>
          </a:r>
          <a:r>
            <a:rPr lang="en-AU" sz="2800" b="1" baseline="0">
              <a:solidFill>
                <a:srgbClr val="013C5B"/>
              </a:solidFill>
              <a:latin typeface="Arial" panose="020B0604020202020204" pitchFamily="34" charset="0"/>
              <a:cs typeface="Arial" panose="020B0604020202020204" pitchFamily="34" charset="0"/>
            </a:rPr>
            <a:t> ESG </a:t>
          </a:r>
          <a:r>
            <a:rPr lang="en-AU" sz="2800" b="1">
              <a:solidFill>
                <a:srgbClr val="013C5B"/>
              </a:solidFill>
              <a:latin typeface="Arial" panose="020B0604020202020204" pitchFamily="34" charset="0"/>
              <a:cs typeface="Arial" panose="020B0604020202020204" pitchFamily="34" charset="0"/>
            </a:rPr>
            <a:t>DATA PACK</a:t>
          </a:r>
        </a:p>
        <a:p>
          <a:pPr algn="l"/>
          <a:r>
            <a:rPr lang="en-AU" sz="1100" b="1">
              <a:solidFill>
                <a:srgbClr val="013C5B"/>
              </a:solidFill>
              <a:latin typeface="Arial" panose="020B0604020202020204" pitchFamily="34" charset="0"/>
              <a:cs typeface="Arial" panose="020B0604020202020204" pitchFamily="34" charset="0"/>
            </a:rPr>
            <a:t>Reporting period 1 July 2025 to 30 June 2026</a:t>
          </a:r>
        </a:p>
      </xdr:txBody>
    </xdr:sp>
    <xdr:clientData/>
  </xdr:twoCellAnchor>
  <xdr:twoCellAnchor>
    <xdr:from>
      <xdr:col>7</xdr:col>
      <xdr:colOff>285750</xdr:colOff>
      <xdr:row>34</xdr:row>
      <xdr:rowOff>133350</xdr:rowOff>
    </xdr:from>
    <xdr:to>
      <xdr:col>12</xdr:col>
      <xdr:colOff>666750</xdr:colOff>
      <xdr:row>43</xdr:row>
      <xdr:rowOff>114300</xdr:rowOff>
    </xdr:to>
    <xdr:pic>
      <xdr:nvPicPr>
        <xdr:cNvPr id="5" name="Picture 4">
          <a:extLst>
            <a:ext uri="{FF2B5EF4-FFF2-40B4-BE49-F238E27FC236}">
              <a16:creationId xmlns:a16="http://schemas.microsoft.com/office/drawing/2014/main" id="{E8A289A2-90C5-48C7-99A6-A9F2B83C47A5}"/>
            </a:ext>
            <a:ext uri="{147F2762-F138-4A5C-976F-8EAC2B608ADB}">
              <a16:predDERef xmlns:a16="http://schemas.microsoft.com/office/drawing/2014/main" pred="{6A912121-23EC-49ED-B7F1-8E2635996454}"/>
            </a:ext>
          </a:extLst>
        </xdr:cNvPr>
        <xdr:cNvPicPr>
          <a:picLocks noChangeAspect="1"/>
        </xdr:cNvPicPr>
      </xdr:nvPicPr>
      <xdr:blipFill rotWithShape="1">
        <a:blip xmlns:r="http://schemas.openxmlformats.org/officeDocument/2006/relationships" r:embed="rId1"/>
        <a:srcRect l="50901" t="19338" r="11545" b="45196"/>
        <a:stretch/>
      </xdr:blipFill>
      <xdr:spPr>
        <a:xfrm>
          <a:off x="4486275" y="5133975"/>
          <a:ext cx="3762375" cy="1276350"/>
        </a:xfrm>
        <a:prstGeom prst="rect">
          <a:avLst/>
        </a:prstGeom>
      </xdr:spPr>
    </xdr:pic>
    <xdr:clientData/>
  </xdr:twoCellAnchor>
  <xdr:twoCellAnchor>
    <xdr:from>
      <xdr:col>1</xdr:col>
      <xdr:colOff>615635</xdr:colOff>
      <xdr:row>21</xdr:row>
      <xdr:rowOff>43454</xdr:rowOff>
    </xdr:from>
    <xdr:to>
      <xdr:col>6</xdr:col>
      <xdr:colOff>495511</xdr:colOff>
      <xdr:row>24</xdr:row>
      <xdr:rowOff>28289</xdr:rowOff>
    </xdr:to>
    <xdr:sp macro="" textlink="">
      <xdr:nvSpPr>
        <xdr:cNvPr id="9" name="Rectangle 6">
          <a:extLst>
            <a:ext uri="{FF2B5EF4-FFF2-40B4-BE49-F238E27FC236}">
              <a16:creationId xmlns:a16="http://schemas.microsoft.com/office/drawing/2014/main" id="{8EA19B14-4EA4-4429-8DDC-2BE202524ECA}"/>
            </a:ext>
            <a:ext uri="{147F2762-F138-4A5C-976F-8EAC2B608ADB}">
              <a16:predDERef xmlns:a16="http://schemas.microsoft.com/office/drawing/2014/main" pred="{E8A289A2-90C5-48C7-99A6-A9F2B83C47A5}"/>
            </a:ext>
          </a:extLst>
        </xdr:cNvPr>
        <xdr:cNvSpPr/>
      </xdr:nvSpPr>
      <xdr:spPr>
        <a:xfrm>
          <a:off x="768035" y="2862854"/>
          <a:ext cx="3423176" cy="3734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800" b="0">
              <a:solidFill>
                <a:srgbClr val="013C5B"/>
              </a:solidFill>
              <a:latin typeface="Arial" panose="020B0604020202020204" pitchFamily="34" charset="0"/>
              <a:cs typeface="Arial" panose="020B0604020202020204" pitchFamily="34" charset="0"/>
            </a:rPr>
            <a:t>TABLE OF CONTENTS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240195</xdr:colOff>
      <xdr:row>2</xdr:row>
      <xdr:rowOff>99389</xdr:rowOff>
    </xdr:from>
    <xdr:to>
      <xdr:col>2</xdr:col>
      <xdr:colOff>563217</xdr:colOff>
      <xdr:row>6</xdr:row>
      <xdr:rowOff>49695</xdr:rowOff>
    </xdr:to>
    <xdr:sp macro="" textlink="">
      <xdr:nvSpPr>
        <xdr:cNvPr id="2" name="Oval 1">
          <a:extLst>
            <a:ext uri="{FF2B5EF4-FFF2-40B4-BE49-F238E27FC236}">
              <a16:creationId xmlns:a16="http://schemas.microsoft.com/office/drawing/2014/main" id="{B46BB7D9-3389-4ED5-A792-7D0F5977520D}"/>
            </a:ext>
          </a:extLst>
        </xdr:cNvPr>
        <xdr:cNvSpPr/>
      </xdr:nvSpPr>
      <xdr:spPr>
        <a:xfrm>
          <a:off x="396405" y="400379"/>
          <a:ext cx="1022157" cy="99615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7</xdr:col>
      <xdr:colOff>299358</xdr:colOff>
      <xdr:row>45</xdr:row>
      <xdr:rowOff>68035</xdr:rowOff>
    </xdr:from>
    <xdr:to>
      <xdr:col>13</xdr:col>
      <xdr:colOff>1</xdr:colOff>
      <xdr:row>49</xdr:row>
      <xdr:rowOff>2725</xdr:rowOff>
    </xdr:to>
    <xdr:pic>
      <xdr:nvPicPr>
        <xdr:cNvPr id="3" name="Picture 2">
          <a:extLst>
            <a:ext uri="{FF2B5EF4-FFF2-40B4-BE49-F238E27FC236}">
              <a16:creationId xmlns:a16="http://schemas.microsoft.com/office/drawing/2014/main" id="{BD5F70BE-B137-4A87-B202-F2010EDFB94D}"/>
            </a:ext>
          </a:extLst>
        </xdr:cNvPr>
        <xdr:cNvPicPr>
          <a:picLocks noChangeAspect="1"/>
        </xdr:cNvPicPr>
      </xdr:nvPicPr>
      <xdr:blipFill rotWithShape="1">
        <a:blip xmlns:r="http://schemas.openxmlformats.org/officeDocument/2006/relationships" r:embed="rId1"/>
        <a:srcRect l="50901" t="19338" r="11545" b="45196"/>
        <a:stretch/>
      </xdr:blipFill>
      <xdr:spPr>
        <a:xfrm>
          <a:off x="4678953" y="11334205"/>
          <a:ext cx="3931648" cy="469995"/>
        </a:xfrm>
        <a:prstGeom prst="rect">
          <a:avLst/>
        </a:prstGeom>
      </xdr:spPr>
    </xdr:pic>
    <xdr:clientData/>
  </xdr:twoCellAnchor>
  <xdr:twoCellAnchor>
    <xdr:from>
      <xdr:col>7</xdr:col>
      <xdr:colOff>299358</xdr:colOff>
      <xdr:row>45</xdr:row>
      <xdr:rowOff>68035</xdr:rowOff>
    </xdr:from>
    <xdr:to>
      <xdr:col>14</xdr:col>
      <xdr:colOff>1</xdr:colOff>
      <xdr:row>55</xdr:row>
      <xdr:rowOff>2725</xdr:rowOff>
    </xdr:to>
    <xdr:pic>
      <xdr:nvPicPr>
        <xdr:cNvPr id="4" name="Picture 3">
          <a:extLst>
            <a:ext uri="{FF2B5EF4-FFF2-40B4-BE49-F238E27FC236}">
              <a16:creationId xmlns:a16="http://schemas.microsoft.com/office/drawing/2014/main" id="{2E38C23A-9C77-4AC9-9A8D-4300B022AAF2}"/>
            </a:ext>
          </a:extLst>
        </xdr:cNvPr>
        <xdr:cNvPicPr>
          <a:picLocks noChangeAspect="1"/>
        </xdr:cNvPicPr>
      </xdr:nvPicPr>
      <xdr:blipFill rotWithShape="1">
        <a:blip xmlns:r="http://schemas.openxmlformats.org/officeDocument/2006/relationships" r:embed="rId1"/>
        <a:srcRect l="50901" t="19338" r="11545" b="45196"/>
        <a:stretch/>
      </xdr:blipFill>
      <xdr:spPr>
        <a:xfrm>
          <a:off x="4678953" y="11334205"/>
          <a:ext cx="4636498" cy="1270095"/>
        </a:xfrm>
        <a:prstGeom prst="rect">
          <a:avLst/>
        </a:prstGeom>
      </xdr:spPr>
    </xdr:pic>
    <xdr:clientData/>
  </xdr:twoCellAnchor>
  <xdr:twoCellAnchor editAs="oneCell">
    <xdr:from>
      <xdr:col>1</xdr:col>
      <xdr:colOff>317739</xdr:colOff>
      <xdr:row>3</xdr:row>
      <xdr:rowOff>28575</xdr:rowOff>
    </xdr:from>
    <xdr:to>
      <xdr:col>2</xdr:col>
      <xdr:colOff>495299</xdr:colOff>
      <xdr:row>5</xdr:row>
      <xdr:rowOff>137160</xdr:rowOff>
    </xdr:to>
    <xdr:pic>
      <xdr:nvPicPr>
        <xdr:cNvPr id="5" name="Picture 4" descr="See the source image">
          <a:extLst>
            <a:ext uri="{FF2B5EF4-FFF2-40B4-BE49-F238E27FC236}">
              <a16:creationId xmlns:a16="http://schemas.microsoft.com/office/drawing/2014/main" id="{BBE3321F-14B7-478F-9AAE-980540C614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3949" y="474345"/>
          <a:ext cx="878600" cy="855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5</xdr:col>
      <xdr:colOff>644769</xdr:colOff>
      <xdr:row>56</xdr:row>
      <xdr:rowOff>7327</xdr:rowOff>
    </xdr:from>
    <xdr:to>
      <xdr:col>8</xdr:col>
      <xdr:colOff>491218</xdr:colOff>
      <xdr:row>66</xdr:row>
      <xdr:rowOff>0</xdr:rowOff>
    </xdr:to>
    <xdr:pic>
      <xdr:nvPicPr>
        <xdr:cNvPr id="3" name="Picture 2">
          <a:extLst>
            <a:ext uri="{FF2B5EF4-FFF2-40B4-BE49-F238E27FC236}">
              <a16:creationId xmlns:a16="http://schemas.microsoft.com/office/drawing/2014/main" id="{C2C995F6-2504-459A-B2F0-507A70E78D7D}"/>
            </a:ext>
          </a:extLst>
        </xdr:cNvPr>
        <xdr:cNvPicPr>
          <a:picLocks noChangeAspect="1"/>
        </xdr:cNvPicPr>
      </xdr:nvPicPr>
      <xdr:blipFill rotWithShape="1">
        <a:blip xmlns:r="http://schemas.openxmlformats.org/officeDocument/2006/relationships" r:embed="rId1"/>
        <a:srcRect l="50901" t="19338" r="11545" b="45196"/>
        <a:stretch/>
      </xdr:blipFill>
      <xdr:spPr>
        <a:xfrm>
          <a:off x="5898173" y="8850923"/>
          <a:ext cx="3290103" cy="1458058"/>
        </a:xfrm>
        <a:prstGeom prst="rect">
          <a:avLst/>
        </a:prstGeom>
      </xdr:spPr>
    </xdr:pic>
    <xdr:clientData/>
  </xdr:twoCellAnchor>
  <xdr:twoCellAnchor>
    <xdr:from>
      <xdr:col>2</xdr:col>
      <xdr:colOff>142875</xdr:colOff>
      <xdr:row>2</xdr:row>
      <xdr:rowOff>104775</xdr:rowOff>
    </xdr:from>
    <xdr:to>
      <xdr:col>2</xdr:col>
      <xdr:colOff>1131405</xdr:colOff>
      <xdr:row>6</xdr:row>
      <xdr:rowOff>55081</xdr:rowOff>
    </xdr:to>
    <xdr:sp macro="" textlink="">
      <xdr:nvSpPr>
        <xdr:cNvPr id="6" name="Oval 5">
          <a:extLst>
            <a:ext uri="{FF2B5EF4-FFF2-40B4-BE49-F238E27FC236}">
              <a16:creationId xmlns:a16="http://schemas.microsoft.com/office/drawing/2014/main" id="{DC083399-C67E-4B5B-A2D9-AD92C1989C0C}"/>
            </a:ext>
          </a:extLst>
        </xdr:cNvPr>
        <xdr:cNvSpPr/>
      </xdr:nvSpPr>
      <xdr:spPr>
        <a:xfrm>
          <a:off x="1619250" y="428625"/>
          <a:ext cx="988530" cy="100758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2</xdr:col>
      <xdr:colOff>331305</xdr:colOff>
      <xdr:row>3</xdr:row>
      <xdr:rowOff>205411</xdr:rowOff>
    </xdr:from>
    <xdr:to>
      <xdr:col>2</xdr:col>
      <xdr:colOff>938834</xdr:colOff>
      <xdr:row>4</xdr:row>
      <xdr:rowOff>357323</xdr:rowOff>
    </xdr:to>
    <xdr:pic>
      <xdr:nvPicPr>
        <xdr:cNvPr id="7" name="Graphic 6">
          <a:extLst>
            <a:ext uri="{FF2B5EF4-FFF2-40B4-BE49-F238E27FC236}">
              <a16:creationId xmlns:a16="http://schemas.microsoft.com/office/drawing/2014/main" id="{6BC5FB72-44E1-4BD5-A03E-4DB3E1530F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07680" y="681661"/>
          <a:ext cx="607529" cy="5424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240195</xdr:colOff>
      <xdr:row>2</xdr:row>
      <xdr:rowOff>99389</xdr:rowOff>
    </xdr:from>
    <xdr:to>
      <xdr:col>2</xdr:col>
      <xdr:colOff>563217</xdr:colOff>
      <xdr:row>6</xdr:row>
      <xdr:rowOff>49695</xdr:rowOff>
    </xdr:to>
    <xdr:sp macro="" textlink="">
      <xdr:nvSpPr>
        <xdr:cNvPr id="2" name="Oval 1">
          <a:extLst>
            <a:ext uri="{FF2B5EF4-FFF2-40B4-BE49-F238E27FC236}">
              <a16:creationId xmlns:a16="http://schemas.microsoft.com/office/drawing/2014/main" id="{737710E8-EED7-4B58-858E-A9C6E5147FF9}"/>
            </a:ext>
          </a:extLst>
        </xdr:cNvPr>
        <xdr:cNvSpPr/>
      </xdr:nvSpPr>
      <xdr:spPr>
        <a:xfrm>
          <a:off x="945045" y="280364"/>
          <a:ext cx="999297" cy="998056"/>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299358</xdr:colOff>
      <xdr:row>53</xdr:row>
      <xdr:rowOff>0</xdr:rowOff>
    </xdr:from>
    <xdr:to>
      <xdr:col>13</xdr:col>
      <xdr:colOff>1</xdr:colOff>
      <xdr:row>62</xdr:row>
      <xdr:rowOff>0</xdr:rowOff>
    </xdr:to>
    <xdr:grpSp>
      <xdr:nvGrpSpPr>
        <xdr:cNvPr id="5" name="Group 4">
          <a:extLst>
            <a:ext uri="{FF2B5EF4-FFF2-40B4-BE49-F238E27FC236}">
              <a16:creationId xmlns:a16="http://schemas.microsoft.com/office/drawing/2014/main" id="{BC4585E1-A8D1-40BB-A940-7EDE44B733A1}"/>
            </a:ext>
          </a:extLst>
        </xdr:cNvPr>
        <xdr:cNvGrpSpPr/>
      </xdr:nvGrpSpPr>
      <xdr:grpSpPr>
        <a:xfrm>
          <a:off x="4499883" y="8315325"/>
          <a:ext cx="3758293" cy="1285875"/>
          <a:chOff x="4499883" y="9212035"/>
          <a:chExt cx="3758293" cy="1363440"/>
        </a:xfrm>
      </xdr:grpSpPr>
      <xdr:pic>
        <xdr:nvPicPr>
          <xdr:cNvPr id="6" name="Picture 5">
            <a:extLst>
              <a:ext uri="{FF2B5EF4-FFF2-40B4-BE49-F238E27FC236}">
                <a16:creationId xmlns:a16="http://schemas.microsoft.com/office/drawing/2014/main" id="{D045057E-4004-449F-B672-EF203DDB6AFE}"/>
              </a:ext>
            </a:extLst>
          </xdr:cNvPr>
          <xdr:cNvPicPr>
            <a:picLocks noChangeAspect="1"/>
          </xdr:cNvPicPr>
        </xdr:nvPicPr>
        <xdr:blipFill rotWithShape="1">
          <a:blip xmlns:r="http://schemas.openxmlformats.org/officeDocument/2006/relationships" r:embed="rId1"/>
          <a:srcRect l="50901" t="19338" r="11545" b="45196"/>
          <a:stretch/>
        </xdr:blipFill>
        <xdr:spPr>
          <a:xfrm>
            <a:off x="4499883" y="9212035"/>
            <a:ext cx="3758293" cy="1363440"/>
          </a:xfrm>
          <a:prstGeom prst="rect">
            <a:avLst/>
          </a:prstGeom>
        </xdr:spPr>
      </xdr:pic>
      <xdr:pic>
        <xdr:nvPicPr>
          <xdr:cNvPr id="7" name="Picture 6">
            <a:extLst>
              <a:ext uri="{FF2B5EF4-FFF2-40B4-BE49-F238E27FC236}">
                <a16:creationId xmlns:a16="http://schemas.microsoft.com/office/drawing/2014/main" id="{FB45C91E-36EA-4F48-8002-CE286EC2717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466"/>
          <a:stretch/>
        </xdr:blipFill>
        <xdr:spPr>
          <a:xfrm>
            <a:off x="7786009" y="10069285"/>
            <a:ext cx="309230" cy="37011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322384</xdr:colOff>
      <xdr:row>71</xdr:row>
      <xdr:rowOff>152401</xdr:rowOff>
    </xdr:from>
    <xdr:to>
      <xdr:col>12</xdr:col>
      <xdr:colOff>798634</xdr:colOff>
      <xdr:row>80</xdr:row>
      <xdr:rowOff>124852</xdr:rowOff>
    </xdr:to>
    <xdr:pic>
      <xdr:nvPicPr>
        <xdr:cNvPr id="2" name="Picture 1">
          <a:extLst>
            <a:ext uri="{FF2B5EF4-FFF2-40B4-BE49-F238E27FC236}">
              <a16:creationId xmlns:a16="http://schemas.microsoft.com/office/drawing/2014/main" id="{A31D580A-DAF6-496C-8C43-C46DB763479B}"/>
            </a:ext>
          </a:extLst>
        </xdr:cNvPr>
        <xdr:cNvPicPr>
          <a:picLocks noChangeAspect="1"/>
        </xdr:cNvPicPr>
      </xdr:nvPicPr>
      <xdr:blipFill rotWithShape="1">
        <a:blip xmlns:r="http://schemas.openxmlformats.org/officeDocument/2006/relationships" r:embed="rId1"/>
        <a:srcRect l="50901" t="19338" r="11545" b="45196"/>
        <a:stretch/>
      </xdr:blipFill>
      <xdr:spPr>
        <a:xfrm>
          <a:off x="5084884" y="16182976"/>
          <a:ext cx="4476750" cy="1544076"/>
        </a:xfrm>
        <a:prstGeom prst="rect">
          <a:avLst/>
        </a:prstGeom>
      </xdr:spPr>
    </xdr:pic>
    <xdr:clientData/>
  </xdr:twoCellAnchor>
  <xdr:twoCellAnchor editAs="oneCell">
    <xdr:from>
      <xdr:col>1</xdr:col>
      <xdr:colOff>60677</xdr:colOff>
      <xdr:row>6</xdr:row>
      <xdr:rowOff>21197</xdr:rowOff>
    </xdr:from>
    <xdr:to>
      <xdr:col>12</xdr:col>
      <xdr:colOff>692829</xdr:colOff>
      <xdr:row>40</xdr:row>
      <xdr:rowOff>35585</xdr:rowOff>
    </xdr:to>
    <xdr:pic>
      <xdr:nvPicPr>
        <xdr:cNvPr id="3" name="Picture 2">
          <a:extLst>
            <a:ext uri="{FF2B5EF4-FFF2-40B4-BE49-F238E27FC236}">
              <a16:creationId xmlns:a16="http://schemas.microsoft.com/office/drawing/2014/main" id="{06AC4423-DAD4-8F31-9837-6354B643EFC0}"/>
            </a:ext>
          </a:extLst>
        </xdr:cNvPr>
        <xdr:cNvPicPr>
          <a:picLocks noChangeAspect="1"/>
        </xdr:cNvPicPr>
      </xdr:nvPicPr>
      <xdr:blipFill>
        <a:blip xmlns:r="http://schemas.openxmlformats.org/officeDocument/2006/relationships" r:embed="rId2"/>
        <a:stretch>
          <a:fillRect/>
        </a:stretch>
      </xdr:blipFill>
      <xdr:spPr>
        <a:xfrm>
          <a:off x="208479" y="1417102"/>
          <a:ext cx="9018531" cy="50560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934038</xdr:colOff>
      <xdr:row>147</xdr:row>
      <xdr:rowOff>132469</xdr:rowOff>
    </xdr:from>
    <xdr:to>
      <xdr:col>10</xdr:col>
      <xdr:colOff>508707</xdr:colOff>
      <xdr:row>153</xdr:row>
      <xdr:rowOff>126755</xdr:rowOff>
    </xdr:to>
    <xdr:pic>
      <xdr:nvPicPr>
        <xdr:cNvPr id="2" name="Picture 1">
          <a:extLst>
            <a:ext uri="{FF2B5EF4-FFF2-40B4-BE49-F238E27FC236}">
              <a16:creationId xmlns:a16="http://schemas.microsoft.com/office/drawing/2014/main" id="{6C4ECB81-7E62-4CF1-B8D7-EAAAE29F2D85}"/>
            </a:ext>
          </a:extLst>
        </xdr:cNvPr>
        <xdr:cNvPicPr>
          <a:picLocks noChangeAspect="1"/>
        </xdr:cNvPicPr>
      </xdr:nvPicPr>
      <xdr:blipFill rotWithShape="1">
        <a:blip xmlns:r="http://schemas.openxmlformats.org/officeDocument/2006/relationships" r:embed="rId1"/>
        <a:srcRect l="50901" t="19338" r="11545" b="45196"/>
        <a:stretch/>
      </xdr:blipFill>
      <xdr:spPr>
        <a:xfrm>
          <a:off x="6539134" y="16317642"/>
          <a:ext cx="3758342" cy="1210555"/>
        </a:xfrm>
        <a:prstGeom prst="rect">
          <a:avLst/>
        </a:prstGeom>
      </xdr:spPr>
    </xdr:pic>
    <xdr:clientData/>
  </xdr:twoCellAnchor>
  <xdr:twoCellAnchor>
    <xdr:from>
      <xdr:col>2</xdr:col>
      <xdr:colOff>142875</xdr:colOff>
      <xdr:row>2</xdr:row>
      <xdr:rowOff>104775</xdr:rowOff>
    </xdr:from>
    <xdr:to>
      <xdr:col>2</xdr:col>
      <xdr:colOff>1131405</xdr:colOff>
      <xdr:row>6</xdr:row>
      <xdr:rowOff>55081</xdr:rowOff>
    </xdr:to>
    <xdr:sp macro="" textlink="">
      <xdr:nvSpPr>
        <xdr:cNvPr id="3" name="Oval 2">
          <a:extLst>
            <a:ext uri="{FF2B5EF4-FFF2-40B4-BE49-F238E27FC236}">
              <a16:creationId xmlns:a16="http://schemas.microsoft.com/office/drawing/2014/main" id="{3DC4E758-4DD4-43A0-B9FE-EF115C78C7E5}"/>
            </a:ext>
          </a:extLst>
        </xdr:cNvPr>
        <xdr:cNvSpPr/>
      </xdr:nvSpPr>
      <xdr:spPr>
        <a:xfrm>
          <a:off x="876300" y="428625"/>
          <a:ext cx="988530" cy="100758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oneCellAnchor>
    <xdr:from>
      <xdr:col>2</xdr:col>
      <xdr:colOff>331305</xdr:colOff>
      <xdr:row>3</xdr:row>
      <xdr:rowOff>205410</xdr:rowOff>
    </xdr:from>
    <xdr:ext cx="613879" cy="542387"/>
    <xdr:pic>
      <xdr:nvPicPr>
        <xdr:cNvPr id="4" name="Graphic 3">
          <a:extLst>
            <a:ext uri="{FF2B5EF4-FFF2-40B4-BE49-F238E27FC236}">
              <a16:creationId xmlns:a16="http://schemas.microsoft.com/office/drawing/2014/main" id="{CFA09DEF-7503-4A7B-810C-7EC75983DB3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64730" y="681660"/>
          <a:ext cx="613879" cy="54238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240196</xdr:colOff>
      <xdr:row>2</xdr:row>
      <xdr:rowOff>99389</xdr:rowOff>
    </xdr:from>
    <xdr:to>
      <xdr:col>3</xdr:col>
      <xdr:colOff>9526</xdr:colOff>
      <xdr:row>6</xdr:row>
      <xdr:rowOff>49695</xdr:rowOff>
    </xdr:to>
    <xdr:sp macro="" textlink="">
      <xdr:nvSpPr>
        <xdr:cNvPr id="2" name="Oval 1">
          <a:extLst>
            <a:ext uri="{FF2B5EF4-FFF2-40B4-BE49-F238E27FC236}">
              <a16:creationId xmlns:a16="http://schemas.microsoft.com/office/drawing/2014/main" id="{7F5CCFC7-7C4C-4D52-8964-6A64435DF4E1}"/>
            </a:ext>
          </a:extLst>
        </xdr:cNvPr>
        <xdr:cNvSpPr/>
      </xdr:nvSpPr>
      <xdr:spPr>
        <a:xfrm>
          <a:off x="389421" y="407364"/>
          <a:ext cx="1026630" cy="98218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58867</xdr:colOff>
      <xdr:row>89</xdr:row>
      <xdr:rowOff>81644</xdr:rowOff>
    </xdr:from>
    <xdr:to>
      <xdr:col>18</xdr:col>
      <xdr:colOff>703258</xdr:colOff>
      <xdr:row>105</xdr:row>
      <xdr:rowOff>115038</xdr:rowOff>
    </xdr:to>
    <xdr:pic>
      <xdr:nvPicPr>
        <xdr:cNvPr id="3" name="Picture 2">
          <a:extLst>
            <a:ext uri="{FF2B5EF4-FFF2-40B4-BE49-F238E27FC236}">
              <a16:creationId xmlns:a16="http://schemas.microsoft.com/office/drawing/2014/main" id="{3C1B229A-E2AC-476F-9192-B9B13995F8FA}"/>
            </a:ext>
          </a:extLst>
        </xdr:cNvPr>
        <xdr:cNvPicPr>
          <a:picLocks noChangeAspect="1"/>
        </xdr:cNvPicPr>
      </xdr:nvPicPr>
      <xdr:blipFill rotWithShape="1">
        <a:blip xmlns:r="http://schemas.openxmlformats.org/officeDocument/2006/relationships" r:embed="rId1"/>
        <a:srcRect l="51663" t="19338" r="11545" b="45196"/>
        <a:stretch/>
      </xdr:blipFill>
      <xdr:spPr>
        <a:xfrm>
          <a:off x="10554510" y="13489215"/>
          <a:ext cx="6069105" cy="2065394"/>
        </a:xfrm>
        <a:prstGeom prst="rect">
          <a:avLst/>
        </a:prstGeom>
      </xdr:spPr>
    </xdr:pic>
    <xdr:clientData/>
  </xdr:twoCellAnchor>
  <xdr:twoCellAnchor editAs="oneCell">
    <xdr:from>
      <xdr:col>1</xdr:col>
      <xdr:colOff>449746</xdr:colOff>
      <xdr:row>3</xdr:row>
      <xdr:rowOff>139560</xdr:rowOff>
    </xdr:from>
    <xdr:to>
      <xdr:col>2</xdr:col>
      <xdr:colOff>339725</xdr:colOff>
      <xdr:row>4</xdr:row>
      <xdr:rowOff>321639</xdr:rowOff>
    </xdr:to>
    <xdr:pic>
      <xdr:nvPicPr>
        <xdr:cNvPr id="4" name="Graphic 3">
          <a:extLst>
            <a:ext uri="{FF2B5EF4-FFF2-40B4-BE49-F238E27FC236}">
              <a16:creationId xmlns:a16="http://schemas.microsoft.com/office/drawing/2014/main" id="{273D0EA1-5A9E-4AB3-8100-5BEA40EA64F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8971" y="590410"/>
          <a:ext cx="607529" cy="569429"/>
        </a:xfrm>
        <a:prstGeom prst="rect">
          <a:avLst/>
        </a:prstGeom>
      </xdr:spPr>
    </xdr:pic>
    <xdr:clientData/>
  </xdr:twoCellAnchor>
  <xdr:twoCellAnchor editAs="oneCell">
    <xdr:from>
      <xdr:col>10</xdr:col>
      <xdr:colOff>22412</xdr:colOff>
      <xdr:row>17</xdr:row>
      <xdr:rowOff>68789</xdr:rowOff>
    </xdr:from>
    <xdr:to>
      <xdr:col>17</xdr:col>
      <xdr:colOff>773205</xdr:colOff>
      <xdr:row>42</xdr:row>
      <xdr:rowOff>132297</xdr:rowOff>
    </xdr:to>
    <xdr:pic>
      <xdr:nvPicPr>
        <xdr:cNvPr id="14" name="Picture 13">
          <a:extLst>
            <a:ext uri="{FF2B5EF4-FFF2-40B4-BE49-F238E27FC236}">
              <a16:creationId xmlns:a16="http://schemas.microsoft.com/office/drawing/2014/main" id="{2B6BD0E2-67C4-6CDA-B63C-F5390C2C88E2}"/>
            </a:ext>
          </a:extLst>
        </xdr:cNvPr>
        <xdr:cNvPicPr>
          <a:picLocks noChangeAspect="1"/>
        </xdr:cNvPicPr>
      </xdr:nvPicPr>
      <xdr:blipFill>
        <a:blip xmlns:r="http://schemas.openxmlformats.org/officeDocument/2006/relationships" r:embed="rId4"/>
        <a:stretch>
          <a:fillRect/>
        </a:stretch>
      </xdr:blipFill>
      <xdr:spPr>
        <a:xfrm>
          <a:off x="8494059" y="3273671"/>
          <a:ext cx="7070911" cy="3694214"/>
        </a:xfrm>
        <a:prstGeom prst="rect">
          <a:avLst/>
        </a:prstGeom>
      </xdr:spPr>
    </xdr:pic>
    <xdr:clientData/>
  </xdr:twoCellAnchor>
  <xdr:twoCellAnchor editAs="oneCell">
    <xdr:from>
      <xdr:col>1</xdr:col>
      <xdr:colOff>653144</xdr:colOff>
      <xdr:row>17</xdr:row>
      <xdr:rowOff>65670</xdr:rowOff>
    </xdr:from>
    <xdr:to>
      <xdr:col>9</xdr:col>
      <xdr:colOff>244928</xdr:colOff>
      <xdr:row>43</xdr:row>
      <xdr:rowOff>9602</xdr:rowOff>
    </xdr:to>
    <xdr:pic>
      <xdr:nvPicPr>
        <xdr:cNvPr id="16" name="Picture 15">
          <a:extLst>
            <a:ext uri="{FF2B5EF4-FFF2-40B4-BE49-F238E27FC236}">
              <a16:creationId xmlns:a16="http://schemas.microsoft.com/office/drawing/2014/main" id="{D2E37DFF-9B2E-D6ED-7867-C42FFCCC6248}"/>
            </a:ext>
          </a:extLst>
        </xdr:cNvPr>
        <xdr:cNvPicPr>
          <a:picLocks noChangeAspect="1"/>
        </xdr:cNvPicPr>
      </xdr:nvPicPr>
      <xdr:blipFill>
        <a:blip xmlns:r="http://schemas.openxmlformats.org/officeDocument/2006/relationships" r:embed="rId5"/>
        <a:stretch>
          <a:fillRect/>
        </a:stretch>
      </xdr:blipFill>
      <xdr:spPr>
        <a:xfrm>
          <a:off x="793948" y="3213061"/>
          <a:ext cx="7311176" cy="35902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240196</xdr:colOff>
      <xdr:row>2</xdr:row>
      <xdr:rowOff>99389</xdr:rowOff>
    </xdr:from>
    <xdr:to>
      <xdr:col>3</xdr:col>
      <xdr:colOff>9526</xdr:colOff>
      <xdr:row>6</xdr:row>
      <xdr:rowOff>49695</xdr:rowOff>
    </xdr:to>
    <xdr:sp macro="" textlink="">
      <xdr:nvSpPr>
        <xdr:cNvPr id="2" name="Oval 1">
          <a:extLst>
            <a:ext uri="{FF2B5EF4-FFF2-40B4-BE49-F238E27FC236}">
              <a16:creationId xmlns:a16="http://schemas.microsoft.com/office/drawing/2014/main" id="{89FB9EDF-D949-4CCA-85F4-8E3485ABC4DC}"/>
            </a:ext>
          </a:extLst>
        </xdr:cNvPr>
        <xdr:cNvSpPr/>
      </xdr:nvSpPr>
      <xdr:spPr>
        <a:xfrm>
          <a:off x="383071" y="0"/>
          <a:ext cx="969480" cy="954570"/>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11</xdr:col>
      <xdr:colOff>65943</xdr:colOff>
      <xdr:row>421</xdr:row>
      <xdr:rowOff>0</xdr:rowOff>
    </xdr:from>
    <xdr:to>
      <xdr:col>16</xdr:col>
      <xdr:colOff>5484</xdr:colOff>
      <xdr:row>434</xdr:row>
      <xdr:rowOff>3096</xdr:rowOff>
    </xdr:to>
    <xdr:pic>
      <xdr:nvPicPr>
        <xdr:cNvPr id="3" name="Picture 2">
          <a:extLst>
            <a:ext uri="{FF2B5EF4-FFF2-40B4-BE49-F238E27FC236}">
              <a16:creationId xmlns:a16="http://schemas.microsoft.com/office/drawing/2014/main" id="{49999DE3-2689-4806-B3E0-5C6A83F39B71}"/>
            </a:ext>
          </a:extLst>
        </xdr:cNvPr>
        <xdr:cNvPicPr>
          <a:picLocks noChangeAspect="1"/>
        </xdr:cNvPicPr>
      </xdr:nvPicPr>
      <xdr:blipFill rotWithShape="1">
        <a:blip xmlns:r="http://schemas.openxmlformats.org/officeDocument/2006/relationships" r:embed="rId1"/>
        <a:srcRect l="51663" t="19338" r="11545" b="45196"/>
        <a:stretch/>
      </xdr:blipFill>
      <xdr:spPr>
        <a:xfrm>
          <a:off x="12200793" y="41595675"/>
          <a:ext cx="4244841" cy="0"/>
        </a:xfrm>
        <a:prstGeom prst="rect">
          <a:avLst/>
        </a:prstGeom>
      </xdr:spPr>
    </xdr:pic>
    <xdr:clientData/>
  </xdr:twoCellAnchor>
  <xdr:twoCellAnchor editAs="oneCell">
    <xdr:from>
      <xdr:col>1</xdr:col>
      <xdr:colOff>449746</xdr:colOff>
      <xdr:row>3</xdr:row>
      <xdr:rowOff>139560</xdr:rowOff>
    </xdr:from>
    <xdr:to>
      <xdr:col>2</xdr:col>
      <xdr:colOff>339725</xdr:colOff>
      <xdr:row>4</xdr:row>
      <xdr:rowOff>326719</xdr:rowOff>
    </xdr:to>
    <xdr:pic>
      <xdr:nvPicPr>
        <xdr:cNvPr id="4" name="Graphic 3">
          <a:extLst>
            <a:ext uri="{FF2B5EF4-FFF2-40B4-BE49-F238E27FC236}">
              <a16:creationId xmlns:a16="http://schemas.microsoft.com/office/drawing/2014/main" id="{91AB40D8-7FC3-4FC0-9B09-2092F90313C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92621" y="139560"/>
          <a:ext cx="566254" cy="572604"/>
        </a:xfrm>
        <a:prstGeom prst="rect">
          <a:avLst/>
        </a:prstGeom>
      </xdr:spPr>
    </xdr:pic>
    <xdr:clientData/>
  </xdr:twoCellAnchor>
  <xdr:twoCellAnchor editAs="oneCell">
    <xdr:from>
      <xdr:col>1</xdr:col>
      <xdr:colOff>660051</xdr:colOff>
      <xdr:row>228</xdr:row>
      <xdr:rowOff>102870</xdr:rowOff>
    </xdr:from>
    <xdr:to>
      <xdr:col>6</xdr:col>
      <xdr:colOff>846719</xdr:colOff>
      <xdr:row>262</xdr:row>
      <xdr:rowOff>2938</xdr:rowOff>
    </xdr:to>
    <xdr:pic>
      <xdr:nvPicPr>
        <xdr:cNvPr id="5" name="Picture 4">
          <a:extLst>
            <a:ext uri="{FF2B5EF4-FFF2-40B4-BE49-F238E27FC236}">
              <a16:creationId xmlns:a16="http://schemas.microsoft.com/office/drawing/2014/main" id="{E6CB9264-E2A7-4928-944C-F8229A8519A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58379" r="54425"/>
        <a:stretch>
          <a:fillRect/>
        </a:stretch>
      </xdr:blipFill>
      <xdr:spPr>
        <a:xfrm>
          <a:off x="802926" y="25601295"/>
          <a:ext cx="5836000" cy="4433968"/>
        </a:xfrm>
        <a:prstGeom prst="rect">
          <a:avLst/>
        </a:prstGeom>
      </xdr:spPr>
    </xdr:pic>
    <xdr:clientData/>
  </xdr:twoCellAnchor>
  <xdr:twoCellAnchor editAs="oneCell">
    <xdr:from>
      <xdr:col>2</xdr:col>
      <xdr:colOff>28023</xdr:colOff>
      <xdr:row>334</xdr:row>
      <xdr:rowOff>104500</xdr:rowOff>
    </xdr:from>
    <xdr:to>
      <xdr:col>5</xdr:col>
      <xdr:colOff>1174198</xdr:colOff>
      <xdr:row>369</xdr:row>
      <xdr:rowOff>115545</xdr:rowOff>
    </xdr:to>
    <xdr:pic>
      <xdr:nvPicPr>
        <xdr:cNvPr id="8" name="Picture 7">
          <a:extLst>
            <a:ext uri="{FF2B5EF4-FFF2-40B4-BE49-F238E27FC236}">
              <a16:creationId xmlns:a16="http://schemas.microsoft.com/office/drawing/2014/main" id="{EAC8A2B0-BB38-7A27-C88F-F1E9E2604C64}"/>
            </a:ext>
          </a:extLst>
        </xdr:cNvPr>
        <xdr:cNvPicPr>
          <a:picLocks noChangeAspect="1"/>
        </xdr:cNvPicPr>
      </xdr:nvPicPr>
      <xdr:blipFill>
        <a:blip xmlns:r="http://schemas.openxmlformats.org/officeDocument/2006/relationships" r:embed="rId5"/>
        <a:stretch>
          <a:fillRect/>
        </a:stretch>
      </xdr:blipFill>
      <xdr:spPr>
        <a:xfrm>
          <a:off x="889414" y="47688087"/>
          <a:ext cx="4825586" cy="45581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241081</xdr:colOff>
      <xdr:row>176</xdr:row>
      <xdr:rowOff>104775</xdr:rowOff>
    </xdr:from>
    <xdr:to>
      <xdr:col>2</xdr:col>
      <xdr:colOff>564103</xdr:colOff>
      <xdr:row>182</xdr:row>
      <xdr:rowOff>34717</xdr:rowOff>
    </xdr:to>
    <xdr:sp macro="" textlink="">
      <xdr:nvSpPr>
        <xdr:cNvPr id="8" name="Oval 7">
          <a:extLst>
            <a:ext uri="{FF2B5EF4-FFF2-40B4-BE49-F238E27FC236}">
              <a16:creationId xmlns:a16="http://schemas.microsoft.com/office/drawing/2014/main" id="{8DA00B27-B380-42EB-8B20-EEF219043786}"/>
            </a:ext>
          </a:extLst>
        </xdr:cNvPr>
        <xdr:cNvSpPr/>
      </xdr:nvSpPr>
      <xdr:spPr>
        <a:xfrm>
          <a:off x="383956" y="27146250"/>
          <a:ext cx="999297" cy="1006267"/>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293009</xdr:colOff>
      <xdr:row>367</xdr:row>
      <xdr:rowOff>73269</xdr:rowOff>
    </xdr:from>
    <xdr:to>
      <xdr:col>14</xdr:col>
      <xdr:colOff>2</xdr:colOff>
      <xdr:row>379</xdr:row>
      <xdr:rowOff>1</xdr:rowOff>
    </xdr:to>
    <xdr:pic>
      <xdr:nvPicPr>
        <xdr:cNvPr id="2" name="Picture 1">
          <a:extLst>
            <a:ext uri="{FF2B5EF4-FFF2-40B4-BE49-F238E27FC236}">
              <a16:creationId xmlns:a16="http://schemas.microsoft.com/office/drawing/2014/main" id="{1E45CB1E-3C3A-469A-8686-32EC60620F2A}"/>
            </a:ext>
          </a:extLst>
        </xdr:cNvPr>
        <xdr:cNvPicPr>
          <a:picLocks noChangeAspect="1"/>
        </xdr:cNvPicPr>
      </xdr:nvPicPr>
      <xdr:blipFill rotWithShape="1">
        <a:blip xmlns:r="http://schemas.openxmlformats.org/officeDocument/2006/relationships" r:embed="rId1"/>
        <a:srcRect l="50901" t="19338" r="11545" b="45196"/>
        <a:stretch/>
      </xdr:blipFill>
      <xdr:spPr>
        <a:xfrm>
          <a:off x="4542624" y="61113865"/>
          <a:ext cx="4257013" cy="1692521"/>
        </a:xfrm>
        <a:prstGeom prst="rect">
          <a:avLst/>
        </a:prstGeom>
      </xdr:spPr>
    </xdr:pic>
    <xdr:clientData/>
  </xdr:twoCellAnchor>
  <xdr:twoCellAnchor>
    <xdr:from>
      <xdr:col>1</xdr:col>
      <xdr:colOff>253333</xdr:colOff>
      <xdr:row>3</xdr:row>
      <xdr:rowOff>40268</xdr:rowOff>
    </xdr:from>
    <xdr:to>
      <xdr:col>2</xdr:col>
      <xdr:colOff>576355</xdr:colOff>
      <xdr:row>6</xdr:row>
      <xdr:rowOff>141660</xdr:rowOff>
    </xdr:to>
    <xdr:sp macro="" textlink="">
      <xdr:nvSpPr>
        <xdr:cNvPr id="3" name="Oval 2">
          <a:extLst>
            <a:ext uri="{FF2B5EF4-FFF2-40B4-BE49-F238E27FC236}">
              <a16:creationId xmlns:a16="http://schemas.microsoft.com/office/drawing/2014/main" id="{11C3A6A4-0758-42CC-911E-5DBCEF31F4D7}"/>
            </a:ext>
          </a:extLst>
        </xdr:cNvPr>
        <xdr:cNvSpPr/>
      </xdr:nvSpPr>
      <xdr:spPr>
        <a:xfrm>
          <a:off x="396208" y="516518"/>
          <a:ext cx="999297" cy="1006267"/>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xdr:col>
      <xdr:colOff>260131</xdr:colOff>
      <xdr:row>176</xdr:row>
      <xdr:rowOff>47625</xdr:rowOff>
    </xdr:from>
    <xdr:to>
      <xdr:col>2</xdr:col>
      <xdr:colOff>571500</xdr:colOff>
      <xdr:row>182</xdr:row>
      <xdr:rowOff>49705</xdr:rowOff>
    </xdr:to>
    <xdr:pic>
      <xdr:nvPicPr>
        <xdr:cNvPr id="5" name="Picture 4">
          <a:extLst>
            <a:ext uri="{FF2B5EF4-FFF2-40B4-BE49-F238E27FC236}">
              <a16:creationId xmlns:a16="http://schemas.microsoft.com/office/drawing/2014/main" id="{F54881DE-795D-42D9-B4C0-A474F7215D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006" y="27089100"/>
          <a:ext cx="987644" cy="1078405"/>
        </a:xfrm>
        <a:prstGeom prst="rect">
          <a:avLst/>
        </a:prstGeom>
      </xdr:spPr>
    </xdr:pic>
    <xdr:clientData/>
  </xdr:twoCellAnchor>
  <xdr:twoCellAnchor editAs="oneCell">
    <xdr:from>
      <xdr:col>1</xdr:col>
      <xdr:colOff>413188</xdr:colOff>
      <xdr:row>3</xdr:row>
      <xdr:rowOff>345028</xdr:rowOff>
    </xdr:from>
    <xdr:to>
      <xdr:col>2</xdr:col>
      <xdr:colOff>402172</xdr:colOff>
      <xdr:row>5</xdr:row>
      <xdr:rowOff>1817</xdr:rowOff>
    </xdr:to>
    <xdr:pic>
      <xdr:nvPicPr>
        <xdr:cNvPr id="6" name="Graphic 5">
          <a:extLst>
            <a:ext uri="{FF2B5EF4-FFF2-40B4-BE49-F238E27FC236}">
              <a16:creationId xmlns:a16="http://schemas.microsoft.com/office/drawing/2014/main" id="{894B7390-BB2F-45FE-8084-7565C9DACDC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56063" y="821278"/>
          <a:ext cx="662719" cy="409264"/>
        </a:xfrm>
        <a:prstGeom prst="rect">
          <a:avLst/>
        </a:prstGeom>
      </xdr:spPr>
    </xdr:pic>
    <xdr:clientData/>
  </xdr:twoCellAnchor>
  <xdr:twoCellAnchor>
    <xdr:from>
      <xdr:col>1</xdr:col>
      <xdr:colOff>637191</xdr:colOff>
      <xdr:row>211</xdr:row>
      <xdr:rowOff>39413</xdr:rowOff>
    </xdr:from>
    <xdr:to>
      <xdr:col>10</xdr:col>
      <xdr:colOff>170793</xdr:colOff>
      <xdr:row>229</xdr:row>
      <xdr:rowOff>1</xdr:rowOff>
    </xdr:to>
    <xdr:graphicFrame macro="">
      <xdr:nvGraphicFramePr>
        <xdr:cNvPr id="7" name="Chart 6">
          <a:extLst>
            <a:ext uri="{FF2B5EF4-FFF2-40B4-BE49-F238E27FC236}">
              <a16:creationId xmlns:a16="http://schemas.microsoft.com/office/drawing/2014/main" id="{0FBC01D7-7F51-4841-92C5-EBCD7CDF258E}"/>
            </a:ext>
            <a:ext uri="{147F2762-F138-4A5C-976F-8EAC2B608ADB}">
              <a16:predDERef xmlns:a16="http://schemas.microsoft.com/office/drawing/2014/main" pred="{F39B90E9-0DF3-4E15-9D52-F66AF86A4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240195</xdr:colOff>
      <xdr:row>2</xdr:row>
      <xdr:rowOff>99389</xdr:rowOff>
    </xdr:from>
    <xdr:to>
      <xdr:col>2</xdr:col>
      <xdr:colOff>563217</xdr:colOff>
      <xdr:row>6</xdr:row>
      <xdr:rowOff>49695</xdr:rowOff>
    </xdr:to>
    <xdr:sp macro="" textlink="">
      <xdr:nvSpPr>
        <xdr:cNvPr id="2" name="Oval 1">
          <a:extLst>
            <a:ext uri="{FF2B5EF4-FFF2-40B4-BE49-F238E27FC236}">
              <a16:creationId xmlns:a16="http://schemas.microsoft.com/office/drawing/2014/main" id="{AE7FC3F2-0642-4B5A-9A2D-292A910EB93F}"/>
            </a:ext>
          </a:extLst>
        </xdr:cNvPr>
        <xdr:cNvSpPr/>
      </xdr:nvSpPr>
      <xdr:spPr>
        <a:xfrm>
          <a:off x="383070" y="423239"/>
          <a:ext cx="999297" cy="100758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295548</xdr:colOff>
      <xdr:row>63</xdr:row>
      <xdr:rowOff>73269</xdr:rowOff>
    </xdr:from>
    <xdr:to>
      <xdr:col>15</xdr:col>
      <xdr:colOff>1</xdr:colOff>
      <xdr:row>73</xdr:row>
      <xdr:rowOff>63</xdr:rowOff>
    </xdr:to>
    <xdr:pic>
      <xdr:nvPicPr>
        <xdr:cNvPr id="3" name="Picture 2">
          <a:extLst>
            <a:ext uri="{FF2B5EF4-FFF2-40B4-BE49-F238E27FC236}">
              <a16:creationId xmlns:a16="http://schemas.microsoft.com/office/drawing/2014/main" id="{A598FED6-8BF5-4DCA-814C-92C56EB14BF9}"/>
            </a:ext>
          </a:extLst>
        </xdr:cNvPr>
        <xdr:cNvPicPr>
          <a:picLocks noChangeAspect="1"/>
        </xdr:cNvPicPr>
      </xdr:nvPicPr>
      <xdr:blipFill rotWithShape="1">
        <a:blip xmlns:r="http://schemas.openxmlformats.org/officeDocument/2006/relationships" r:embed="rId1"/>
        <a:srcRect l="50901" t="19338" r="11545" b="45196"/>
        <a:stretch/>
      </xdr:blipFill>
      <xdr:spPr>
        <a:xfrm>
          <a:off x="4574471" y="10221057"/>
          <a:ext cx="5097068" cy="1392179"/>
        </a:xfrm>
        <a:prstGeom prst="rect">
          <a:avLst/>
        </a:prstGeom>
      </xdr:spPr>
    </xdr:pic>
    <xdr:clientData/>
  </xdr:twoCellAnchor>
  <xdr:twoCellAnchor editAs="oneCell">
    <xdr:from>
      <xdr:col>1</xdr:col>
      <xdr:colOff>478321</xdr:colOff>
      <xdr:row>3</xdr:row>
      <xdr:rowOff>115863</xdr:rowOff>
    </xdr:from>
    <xdr:to>
      <xdr:col>2</xdr:col>
      <xdr:colOff>339726</xdr:colOff>
      <xdr:row>4</xdr:row>
      <xdr:rowOff>343901</xdr:rowOff>
    </xdr:to>
    <xdr:pic>
      <xdr:nvPicPr>
        <xdr:cNvPr id="4" name="Graphic 3">
          <a:extLst>
            <a:ext uri="{FF2B5EF4-FFF2-40B4-BE49-F238E27FC236}">
              <a16:creationId xmlns:a16="http://schemas.microsoft.com/office/drawing/2014/main" id="{A714DE79-D9C4-49A5-BF0E-D6821BCB3DB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21196" y="592113"/>
          <a:ext cx="537680" cy="6185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240195</xdr:colOff>
      <xdr:row>2</xdr:row>
      <xdr:rowOff>99389</xdr:rowOff>
    </xdr:from>
    <xdr:to>
      <xdr:col>2</xdr:col>
      <xdr:colOff>563217</xdr:colOff>
      <xdr:row>6</xdr:row>
      <xdr:rowOff>49695</xdr:rowOff>
    </xdr:to>
    <xdr:sp macro="" textlink="">
      <xdr:nvSpPr>
        <xdr:cNvPr id="2" name="Oval 1">
          <a:extLst>
            <a:ext uri="{FF2B5EF4-FFF2-40B4-BE49-F238E27FC236}">
              <a16:creationId xmlns:a16="http://schemas.microsoft.com/office/drawing/2014/main" id="{04D0FC6A-0AC9-47D0-B61F-F9F2CBCABB35}"/>
            </a:ext>
          </a:extLst>
        </xdr:cNvPr>
        <xdr:cNvSpPr/>
      </xdr:nvSpPr>
      <xdr:spPr>
        <a:xfrm>
          <a:off x="383070" y="423239"/>
          <a:ext cx="999297" cy="100758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327025</xdr:colOff>
      <xdr:row>88</xdr:row>
      <xdr:rowOff>69850</xdr:rowOff>
    </xdr:from>
    <xdr:to>
      <xdr:col>12</xdr:col>
      <xdr:colOff>703943</xdr:colOff>
      <xdr:row>99</xdr:row>
      <xdr:rowOff>0</xdr:rowOff>
    </xdr:to>
    <xdr:pic>
      <xdr:nvPicPr>
        <xdr:cNvPr id="3" name="Picture 2">
          <a:extLst>
            <a:ext uri="{FF2B5EF4-FFF2-40B4-BE49-F238E27FC236}">
              <a16:creationId xmlns:a16="http://schemas.microsoft.com/office/drawing/2014/main" id="{086BC025-89B5-4307-942F-54C322376267}"/>
            </a:ext>
          </a:extLst>
        </xdr:cNvPr>
        <xdr:cNvPicPr>
          <a:picLocks noChangeAspect="1"/>
        </xdr:cNvPicPr>
      </xdr:nvPicPr>
      <xdr:blipFill rotWithShape="1">
        <a:blip xmlns:r="http://schemas.openxmlformats.org/officeDocument/2006/relationships" r:embed="rId1"/>
        <a:srcRect l="50901" t="19338" r="11545" b="45196"/>
        <a:stretch/>
      </xdr:blipFill>
      <xdr:spPr>
        <a:xfrm>
          <a:off x="4835525" y="13811250"/>
          <a:ext cx="4123418" cy="1327150"/>
        </a:xfrm>
        <a:prstGeom prst="rect">
          <a:avLst/>
        </a:prstGeom>
      </xdr:spPr>
    </xdr:pic>
    <xdr:clientData/>
  </xdr:twoCellAnchor>
  <xdr:twoCellAnchor editAs="oneCell">
    <xdr:from>
      <xdr:col>1</xdr:col>
      <xdr:colOff>497370</xdr:colOff>
      <xdr:row>3</xdr:row>
      <xdr:rowOff>176991</xdr:rowOff>
    </xdr:from>
    <xdr:to>
      <xdr:col>2</xdr:col>
      <xdr:colOff>454025</xdr:colOff>
      <xdr:row>4</xdr:row>
      <xdr:rowOff>341844</xdr:rowOff>
    </xdr:to>
    <xdr:pic>
      <xdr:nvPicPr>
        <xdr:cNvPr id="4" name="Graphic 3">
          <a:extLst>
            <a:ext uri="{FF2B5EF4-FFF2-40B4-BE49-F238E27FC236}">
              <a16:creationId xmlns:a16="http://schemas.microsoft.com/office/drawing/2014/main" id="{114DBBA2-5192-4B3B-BA09-4C087D4125A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40245" y="653241"/>
          <a:ext cx="632930" cy="55537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240195</xdr:colOff>
      <xdr:row>2</xdr:row>
      <xdr:rowOff>99389</xdr:rowOff>
    </xdr:from>
    <xdr:to>
      <xdr:col>2</xdr:col>
      <xdr:colOff>563217</xdr:colOff>
      <xdr:row>6</xdr:row>
      <xdr:rowOff>49695</xdr:rowOff>
    </xdr:to>
    <xdr:sp macro="" textlink="">
      <xdr:nvSpPr>
        <xdr:cNvPr id="2" name="Oval 1">
          <a:extLst>
            <a:ext uri="{FF2B5EF4-FFF2-40B4-BE49-F238E27FC236}">
              <a16:creationId xmlns:a16="http://schemas.microsoft.com/office/drawing/2014/main" id="{B06CA1CE-4E79-4305-9D35-C414A05D8A6F}"/>
            </a:ext>
          </a:extLst>
        </xdr:cNvPr>
        <xdr:cNvSpPr/>
      </xdr:nvSpPr>
      <xdr:spPr>
        <a:xfrm>
          <a:off x="396405" y="400379"/>
          <a:ext cx="1022157" cy="996151"/>
        </a:xfrm>
        <a:prstGeom prst="ellipse">
          <a:avLst/>
        </a:prstGeom>
        <a:solidFill>
          <a:schemeClr val="bg1"/>
        </a:solidFill>
        <a:ln w="19050">
          <a:solidFill>
            <a:srgbClr val="013C5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13</xdr:col>
      <xdr:colOff>544452</xdr:colOff>
      <xdr:row>266</xdr:row>
      <xdr:rowOff>103750</xdr:rowOff>
    </xdr:from>
    <xdr:to>
      <xdr:col>18</xdr:col>
      <xdr:colOff>21167</xdr:colOff>
      <xdr:row>277</xdr:row>
      <xdr:rowOff>1701</xdr:rowOff>
    </xdr:to>
    <xdr:pic>
      <xdr:nvPicPr>
        <xdr:cNvPr id="3" name="Picture 2">
          <a:extLst>
            <a:ext uri="{FF2B5EF4-FFF2-40B4-BE49-F238E27FC236}">
              <a16:creationId xmlns:a16="http://schemas.microsoft.com/office/drawing/2014/main" id="{05CFA727-71AF-4992-A45A-657BB235EB49}"/>
            </a:ext>
          </a:extLst>
        </xdr:cNvPr>
        <xdr:cNvPicPr>
          <a:picLocks noChangeAspect="1"/>
        </xdr:cNvPicPr>
      </xdr:nvPicPr>
      <xdr:blipFill rotWithShape="1">
        <a:blip xmlns:r="http://schemas.openxmlformats.org/officeDocument/2006/relationships" r:embed="rId1"/>
        <a:srcRect l="50901" t="19338" r="11545" b="45196"/>
        <a:stretch/>
      </xdr:blipFill>
      <xdr:spPr>
        <a:xfrm>
          <a:off x="9747067" y="49633750"/>
          <a:ext cx="3928358" cy="1344871"/>
        </a:xfrm>
        <a:prstGeom prst="rect">
          <a:avLst/>
        </a:prstGeom>
      </xdr:spPr>
    </xdr:pic>
    <xdr:clientData/>
  </xdr:twoCellAnchor>
  <xdr:twoCellAnchor editAs="oneCell">
    <xdr:from>
      <xdr:col>1</xdr:col>
      <xdr:colOff>400051</xdr:colOff>
      <xdr:row>3</xdr:row>
      <xdr:rowOff>161926</xdr:rowOff>
    </xdr:from>
    <xdr:to>
      <xdr:col>2</xdr:col>
      <xdr:colOff>402265</xdr:colOff>
      <xdr:row>5</xdr:row>
      <xdr:rowOff>2931</xdr:rowOff>
    </xdr:to>
    <xdr:pic>
      <xdr:nvPicPr>
        <xdr:cNvPr id="4" name="Picture 3">
          <a:extLst>
            <a:ext uri="{FF2B5EF4-FFF2-40B4-BE49-F238E27FC236}">
              <a16:creationId xmlns:a16="http://schemas.microsoft.com/office/drawing/2014/main" id="{3BECEE17-7465-489E-9F31-71939213A586}"/>
            </a:ext>
          </a:extLst>
        </xdr:cNvPr>
        <xdr:cNvPicPr>
          <a:picLocks noChangeAspect="1"/>
        </xdr:cNvPicPr>
      </xdr:nvPicPr>
      <xdr:blipFill>
        <a:blip xmlns:r="http://schemas.openxmlformats.org/officeDocument/2006/relationships" r:embed="rId2"/>
        <a:stretch>
          <a:fillRect/>
        </a:stretch>
      </xdr:blipFill>
      <xdr:spPr>
        <a:xfrm>
          <a:off x="548641" y="611506"/>
          <a:ext cx="712144" cy="591575"/>
        </a:xfrm>
        <a:prstGeom prst="rect">
          <a:avLst/>
        </a:prstGeom>
      </xdr:spPr>
    </xdr:pic>
    <xdr:clientData/>
  </xdr:twoCellAnchor>
</xdr:wsDr>
</file>

<file path=xl/theme/theme1.xml><?xml version="1.0" encoding="utf-8"?>
<a:theme xmlns:a="http://schemas.openxmlformats.org/drawingml/2006/main" name="Office Theme">
  <a:themeElements>
    <a:clrScheme name="Cromwell Theme">
      <a:dk1>
        <a:srgbClr val="003B5C"/>
      </a:dk1>
      <a:lt1>
        <a:sysClr val="window" lastClr="FFFFFF"/>
      </a:lt1>
      <a:dk2>
        <a:srgbClr val="003B5C"/>
      </a:dk2>
      <a:lt2>
        <a:srgbClr val="E7E6E6"/>
      </a:lt2>
      <a:accent1>
        <a:srgbClr val="0063A8"/>
      </a:accent1>
      <a:accent2>
        <a:srgbClr val="003B5C"/>
      </a:accent2>
      <a:accent3>
        <a:srgbClr val="71C5E8"/>
      </a:accent3>
      <a:accent4>
        <a:srgbClr val="92D050"/>
      </a:accent4>
      <a:accent5>
        <a:srgbClr val="71C5E8"/>
      </a:accent5>
      <a:accent6>
        <a:srgbClr val="31AAFF"/>
      </a:accent6>
      <a:hlink>
        <a:srgbClr val="71C5E8"/>
      </a:hlink>
      <a:folHlink>
        <a:srgbClr val="0063A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Cromwell">
    <a:dk1>
      <a:srgbClr val="003B5C"/>
    </a:dk1>
    <a:lt1>
      <a:sysClr val="window" lastClr="FFFFFF"/>
    </a:lt1>
    <a:dk2>
      <a:srgbClr val="003B5C"/>
    </a:dk2>
    <a:lt2>
      <a:srgbClr val="E7E6E6"/>
    </a:lt2>
    <a:accent1>
      <a:srgbClr val="0063A8"/>
    </a:accent1>
    <a:accent2>
      <a:srgbClr val="003B5C"/>
    </a:accent2>
    <a:accent3>
      <a:srgbClr val="71C5E8"/>
    </a:accent3>
    <a:accent4>
      <a:srgbClr val="92D050"/>
    </a:accent4>
    <a:accent5>
      <a:srgbClr val="71C5E8"/>
    </a:accent5>
    <a:accent6>
      <a:srgbClr val="31AAFF"/>
    </a:accent6>
    <a:hlink>
      <a:srgbClr val="71C5E8"/>
    </a:hlink>
    <a:folHlink>
      <a:srgbClr val="0063A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cromwellpropertygroup.com/wp-content/uploads/sites/3/2026/08/2026-Annual-Report.pdf" TargetMode="External"/><Relationship Id="rId13" Type="http://schemas.openxmlformats.org/officeDocument/2006/relationships/drawing" Target="../drawings/drawing10.xml"/><Relationship Id="rId3" Type="http://schemas.openxmlformats.org/officeDocument/2006/relationships/hyperlink" Target="https://www.cromwellpropertygroup.com/sustainability/reports" TargetMode="External"/><Relationship Id="rId7" Type="http://schemas.openxmlformats.org/officeDocument/2006/relationships/hyperlink" Target="https://www.cromwellpropertygroup.com/wp-content/uploads/sites/3/2026/08/2026-Annual-Report.pdf" TargetMode="External"/><Relationship Id="rId12" Type="http://schemas.openxmlformats.org/officeDocument/2006/relationships/printerSettings" Target="../printerSettings/printerSettings10.bin"/><Relationship Id="rId2" Type="http://schemas.openxmlformats.org/officeDocument/2006/relationships/hyperlink" Target="https://www.cromwellpropertygroup.com/wp-content/uploads/sites/3/2026/08/FY26-ESG-Basis-of-Preparation.pdf" TargetMode="External"/><Relationship Id="rId1" Type="http://schemas.openxmlformats.org/officeDocument/2006/relationships/hyperlink" Target="https://www.cromwellpropertygroup.com/wp-content/uploads/sites/3/2026/08/2026-Annual-Report.pdf" TargetMode="External"/><Relationship Id="rId6" Type="http://schemas.openxmlformats.org/officeDocument/2006/relationships/hyperlink" Target="https://www.cromwellpropertygroup.com/wp-content/uploads/sites/3/2026/08/2026-Annual-Report.pdf" TargetMode="External"/><Relationship Id="rId11" Type="http://schemas.openxmlformats.org/officeDocument/2006/relationships/hyperlink" Target="https://www.cromwellpropertygroup.com/wp-content/uploads/sites/3/2026/08/2026-Annual-Report.pdf" TargetMode="External"/><Relationship Id="rId5" Type="http://schemas.openxmlformats.org/officeDocument/2006/relationships/hyperlink" Target="https://www.cromwellpropertygroup.com/sustainability/reports" TargetMode="External"/><Relationship Id="rId10" Type="http://schemas.openxmlformats.org/officeDocument/2006/relationships/hyperlink" Target="https://www.cromwellpropertygroup.com/wp-content/uploads/sites/3/2026/08/2026-Annual-Report.pdf" TargetMode="External"/><Relationship Id="rId4" Type="http://schemas.openxmlformats.org/officeDocument/2006/relationships/hyperlink" Target="https://www.cromwellpropertygroup.com/wp-content/uploads/sites/3/2026/08/2026-Annual-Report.pdf" TargetMode="External"/><Relationship Id="rId9" Type="http://schemas.openxmlformats.org/officeDocument/2006/relationships/hyperlink" Target="https://www.cromwellpropertygroup.com/sustainability/report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17" Type="http://schemas.openxmlformats.org/officeDocument/2006/relationships/hyperlink" Target="https://www.cromwellpropertygroup.com/wp-content/uploads/sites/3/2026/08/2026-Annual-Report.pdf" TargetMode="External"/><Relationship Id="rId21" Type="http://schemas.openxmlformats.org/officeDocument/2006/relationships/hyperlink" Target="https://www.cromwellpropertygroup.com/wp-content/uploads/sites/3/2026/08/2026-Annual-Report.pdf" TargetMode="External"/><Relationship Id="rId42" Type="http://schemas.openxmlformats.org/officeDocument/2006/relationships/hyperlink" Target="https://www.cromwell.com.au/invest/cromwell-direct-property-fund/" TargetMode="External"/><Relationship Id="rId63" Type="http://schemas.openxmlformats.org/officeDocument/2006/relationships/hyperlink" Target="https://www.cromwellpropertygroup.com/sustainability/reports" TargetMode="External"/><Relationship Id="rId84" Type="http://schemas.openxmlformats.org/officeDocument/2006/relationships/hyperlink" Target="https://www.cromwellpropertygroup.com/wp-content/uploads/sites/3/2026/08/FY26-Corporate-Governance-Statement.pdf" TargetMode="External"/><Relationship Id="rId16" Type="http://schemas.openxmlformats.org/officeDocument/2006/relationships/hyperlink" Target="https://www.cromwellpropertygroup.com/sustainability/reports" TargetMode="External"/><Relationship Id="rId107" Type="http://schemas.openxmlformats.org/officeDocument/2006/relationships/hyperlink" Target="https://www.cromwellpropertygroup.com/wp-content/uploads/sites/3/2026/08/2026-Annual-Report.pdf" TargetMode="External"/><Relationship Id="rId11" Type="http://schemas.openxmlformats.org/officeDocument/2006/relationships/hyperlink" Target="https://www.cromwellpropertygroup.com/wp-content/uploads/sites/3/2026/08/2026-Annual-Report.pdf" TargetMode="External"/><Relationship Id="rId32" Type="http://schemas.openxmlformats.org/officeDocument/2006/relationships/hyperlink" Target="https://www.cromwellpropertygroup.com/about/corporate-governance/" TargetMode="External"/><Relationship Id="rId37" Type="http://schemas.openxmlformats.org/officeDocument/2006/relationships/hyperlink" Target="https://www.cromwellpropertygroup.com/wp-content/uploads/sites/3/2026/08/2026-Annual-Report.pdf" TargetMode="External"/><Relationship Id="rId53" Type="http://schemas.openxmlformats.org/officeDocument/2006/relationships/hyperlink" Target="https://www.cromwellpropertygroup.com/wp-content/uploads/sites/3/2026/08/FY26-Corporate-Governance-Statement.pdf" TargetMode="External"/><Relationship Id="rId58" Type="http://schemas.openxmlformats.org/officeDocument/2006/relationships/hyperlink" Target="https://www.cromwellpropertygroup.com/esg/governance/" TargetMode="External"/><Relationship Id="rId74" Type="http://schemas.openxmlformats.org/officeDocument/2006/relationships/hyperlink" Target="https://www.cromwellpropertygroup.com/wp-content/uploads/sites/3/2026/08/FY26-ESG-Basis-of-Preparation.pdf" TargetMode="External"/><Relationship Id="rId79" Type="http://schemas.openxmlformats.org/officeDocument/2006/relationships/hyperlink" Target="https://www.cromwellpropertygroup.com/wp-content/uploads/sites/3/2026/08/FY26-Modern-Slavery-Statement.pdf" TargetMode="External"/><Relationship Id="rId102" Type="http://schemas.openxmlformats.org/officeDocument/2006/relationships/hyperlink" Target="https://www.cromwellpropertygroup.com/sustainability/reports" TargetMode="External"/><Relationship Id="rId123" Type="http://schemas.openxmlformats.org/officeDocument/2006/relationships/hyperlink" Target="https://www.cromwellpropertygroup.com/sustainability/reports" TargetMode="External"/><Relationship Id="rId128" Type="http://schemas.openxmlformats.org/officeDocument/2006/relationships/hyperlink" Target="https://www.cromwellpropertygroup.com/development-portfolio/" TargetMode="External"/><Relationship Id="rId5" Type="http://schemas.openxmlformats.org/officeDocument/2006/relationships/hyperlink" Target="https://www.cromwellpropertygroup.com/about/board-of-directors" TargetMode="External"/><Relationship Id="rId90" Type="http://schemas.openxmlformats.org/officeDocument/2006/relationships/hyperlink" Target="https://www.cromwellpropertygroup.com/wp-content/uploads/sites/3/2026/03/2025-Tax-Transparency-Report.pdf" TargetMode="External"/><Relationship Id="rId95" Type="http://schemas.openxmlformats.org/officeDocument/2006/relationships/hyperlink" Target="https://www.cromwellpropertygroup.com/wp-content/uploads/sites/3/2026/08/2026-Annual-Report.pdf" TargetMode="External"/><Relationship Id="rId22" Type="http://schemas.openxmlformats.org/officeDocument/2006/relationships/hyperlink" Target="https://www.cromwellpropertygroup.com/about/corporate-governance/" TargetMode="External"/><Relationship Id="rId27" Type="http://schemas.openxmlformats.org/officeDocument/2006/relationships/hyperlink" Target="https://www.cromwellpropertygroup.com/about/corporate-governance/" TargetMode="External"/><Relationship Id="rId43" Type="http://schemas.openxmlformats.org/officeDocument/2006/relationships/hyperlink" Target="https://www.cromwellpropertygroup.com/investment-portfolio/" TargetMode="External"/><Relationship Id="rId48" Type="http://schemas.openxmlformats.org/officeDocument/2006/relationships/hyperlink" Target="https://www.cromwellpropertygroup.com/wp-content/uploads/sites/3/2026/08/2026-Annual-Report.pdf" TargetMode="External"/><Relationship Id="rId64" Type="http://schemas.openxmlformats.org/officeDocument/2006/relationships/hyperlink" Target="https://www.cromwellpropertygroup.com/wp-content/uploads/sites/3/2026/08/2026-Annual-Report.pdf" TargetMode="External"/><Relationship Id="rId69" Type="http://schemas.openxmlformats.org/officeDocument/2006/relationships/hyperlink" Target="https://www.cromwellpropertygroup.com/wp-content/uploads/sites/3/2026/08/2026-Annual-Report.pdf" TargetMode="External"/><Relationship Id="rId113" Type="http://schemas.openxmlformats.org/officeDocument/2006/relationships/hyperlink" Target="https://www.cromwellpropertygroup.com/wp-content/uploads/sites/3/2026/08/2026-Annual-Report.pdf" TargetMode="External"/><Relationship Id="rId118" Type="http://schemas.openxmlformats.org/officeDocument/2006/relationships/hyperlink" Target="https://www.cromwellpropertygroup.com/sustainability/reports" TargetMode="External"/><Relationship Id="rId134" Type="http://schemas.openxmlformats.org/officeDocument/2006/relationships/hyperlink" Target="https://www.cromwellpropertygroup.com/wp-content/uploads/sites/3/2026/03/2025-Tax-Transparency-Report.pdf" TargetMode="External"/><Relationship Id="rId80" Type="http://schemas.openxmlformats.org/officeDocument/2006/relationships/hyperlink" Target="https://www.cromwellpropertygroup.com/sustainability/reports" TargetMode="External"/><Relationship Id="rId85" Type="http://schemas.openxmlformats.org/officeDocument/2006/relationships/hyperlink" Target="https://www.cromwellpropertygroup.com/about/corporate-governance/" TargetMode="External"/><Relationship Id="rId12" Type="http://schemas.openxmlformats.org/officeDocument/2006/relationships/hyperlink" Target="https://www.cromwellpropertygroup.com/sustainability/reports" TargetMode="External"/><Relationship Id="rId17" Type="http://schemas.openxmlformats.org/officeDocument/2006/relationships/hyperlink" Target="https://www.cromwellpropertygroup.com/sustainability/reports" TargetMode="External"/><Relationship Id="rId33" Type="http://schemas.openxmlformats.org/officeDocument/2006/relationships/hyperlink" Target="https://www.cromwellpropertygroup.com/wp-content/uploads/sites/3/2026/03/2025-Tax-Transparency-Report.pdf" TargetMode="External"/><Relationship Id="rId38" Type="http://schemas.openxmlformats.org/officeDocument/2006/relationships/hyperlink" Target="https://www.cromwellpropertygroup.com/wp-content/uploads/sites/3/2026/08/2026-Annual-Report.pdf" TargetMode="External"/><Relationship Id="rId59" Type="http://schemas.openxmlformats.org/officeDocument/2006/relationships/hyperlink" Target="https://www.cromwellpropertygroup.com/wp-content/uploads/sites/3/2026/08/FY26-Modern-Slavery-Statement.pdf" TargetMode="External"/><Relationship Id="rId103" Type="http://schemas.openxmlformats.org/officeDocument/2006/relationships/hyperlink" Target="https://www.cromwellpropertygroup.com/wp-content/uploads/sites/3/2026/08/2026-Annual-Report.pdf" TargetMode="External"/><Relationship Id="rId108" Type="http://schemas.openxmlformats.org/officeDocument/2006/relationships/hyperlink" Target="https://www.cromwellpropertygroup.com/sustainability/reports" TargetMode="External"/><Relationship Id="rId124" Type="http://schemas.openxmlformats.org/officeDocument/2006/relationships/hyperlink" Target="https://www.cromwellpropertygroup.com/wp-content/uploads/sites/3/2026/08/2026-Annual-Report.pdf" TargetMode="External"/><Relationship Id="rId129" Type="http://schemas.openxmlformats.org/officeDocument/2006/relationships/hyperlink" Target="https://www.cromwellpropertygroup.com/wp-content/uploads/sites/3/2026/08/ESG-policy.pdf" TargetMode="External"/><Relationship Id="rId54" Type="http://schemas.openxmlformats.org/officeDocument/2006/relationships/hyperlink" Target="https://www.cromwellpropertygroup.com/about/careers/careers-australia/" TargetMode="External"/><Relationship Id="rId70" Type="http://schemas.openxmlformats.org/officeDocument/2006/relationships/hyperlink" Target="https://www.cromwellpropertygroup.com/wp-content/uploads/sites/3/2026/08/2026-Annual-Report.pdf" TargetMode="External"/><Relationship Id="rId75" Type="http://schemas.openxmlformats.org/officeDocument/2006/relationships/hyperlink" Target="https://www.cromwellpropertygroup.com/wp-content/uploads/sites/3/2026/08/ERMCVS1.pdf" TargetMode="External"/><Relationship Id="rId91" Type="http://schemas.openxmlformats.org/officeDocument/2006/relationships/hyperlink" Target="https://www.cromwellpropertygroup.com/sustainability/reports" TargetMode="External"/><Relationship Id="rId96" Type="http://schemas.openxmlformats.org/officeDocument/2006/relationships/hyperlink" Target="https://www.cromwellpropertygroup.com/sustainability/reports" TargetMode="External"/><Relationship Id="rId1" Type="http://schemas.openxmlformats.org/officeDocument/2006/relationships/hyperlink" Target="https://www.cromwellpropertygroup.com/about" TargetMode="External"/><Relationship Id="rId6" Type="http://schemas.openxmlformats.org/officeDocument/2006/relationships/hyperlink" Target="https://www.cromwellpropertygroup.com/wp-content/uploads/sites/3/2026/08/FY26-Corporate-Governance-Statement.pdf" TargetMode="External"/><Relationship Id="rId23" Type="http://schemas.openxmlformats.org/officeDocument/2006/relationships/hyperlink" Target="https://www.cromwellpropertygroup.com/about/corporate-governance/" TargetMode="External"/><Relationship Id="rId28" Type="http://schemas.openxmlformats.org/officeDocument/2006/relationships/hyperlink" Target="https://www.cromwellpropertygroup.com/about/corporate-governance/" TargetMode="External"/><Relationship Id="rId49" Type="http://schemas.openxmlformats.org/officeDocument/2006/relationships/hyperlink" Target="https://www.cromwellpropertygroup.com/wp-content/uploads/sites/3/2026/08/FY26-Modern-Slavery-Statement.pdf" TargetMode="External"/><Relationship Id="rId114" Type="http://schemas.openxmlformats.org/officeDocument/2006/relationships/hyperlink" Target="https://www.cromwellpropertygroup.com/sustainability/reports" TargetMode="External"/><Relationship Id="rId119" Type="http://schemas.openxmlformats.org/officeDocument/2006/relationships/hyperlink" Target="https://www.cromwellpropertygroup.com/wp-content/uploads/sites/3/2026/08/2026-Annual-Report.pdf" TargetMode="External"/><Relationship Id="rId44" Type="http://schemas.openxmlformats.org/officeDocument/2006/relationships/hyperlink" Target="https://www.cromwellpropertygroup.com/wp-content/uploads/sites/3/2026/08/2026-Annual-Report.pdf" TargetMode="External"/><Relationship Id="rId60" Type="http://schemas.openxmlformats.org/officeDocument/2006/relationships/hyperlink" Target="https://www.cromwellpropertygroup.com/wp-content/uploads/sites/3/2026/08/2026-Annual-Report.pdf" TargetMode="External"/><Relationship Id="rId65" Type="http://schemas.openxmlformats.org/officeDocument/2006/relationships/hyperlink" Target="https://www.cromwellpropertygroup.com/sustainability/reports" TargetMode="External"/><Relationship Id="rId81" Type="http://schemas.openxmlformats.org/officeDocument/2006/relationships/hyperlink" Target="https://www.cromwellpropertygroup.com/wp-content/uploads/sites/3/2026/08/2026-Annual-Report.pdf" TargetMode="External"/><Relationship Id="rId86" Type="http://schemas.openxmlformats.org/officeDocument/2006/relationships/hyperlink" Target="https://www.cromwellpropertygroup.com/wp-content/uploads/sites/3/2026/08/FY26-Corporate-Governance-Statement.pdf" TargetMode="External"/><Relationship Id="rId130" Type="http://schemas.openxmlformats.org/officeDocument/2006/relationships/hyperlink" Target="https://www.cromwellpropertygroup.com/wp-content/uploads/sites/3/2026/03/2025-Tax-Transparency-Report.pdf" TargetMode="External"/><Relationship Id="rId135" Type="http://schemas.openxmlformats.org/officeDocument/2006/relationships/printerSettings" Target="../printerSettings/printerSettings9.bin"/><Relationship Id="rId13" Type="http://schemas.openxmlformats.org/officeDocument/2006/relationships/hyperlink" Target="https://www.cromwellpropertygroup.com/sustainability/reports" TargetMode="External"/><Relationship Id="rId18" Type="http://schemas.openxmlformats.org/officeDocument/2006/relationships/hyperlink" Target="https://www.cromwellpropertygroup.com/wp-content/uploads/sites/3/2026/08/2026-Annual-Report.pdf" TargetMode="External"/><Relationship Id="rId39" Type="http://schemas.openxmlformats.org/officeDocument/2006/relationships/hyperlink" Target="https://www.cromwellpropertygroup.com/wp-content/uploads/sites/3/2026/08/2026-Annual-Report.pdf" TargetMode="External"/><Relationship Id="rId109" Type="http://schemas.openxmlformats.org/officeDocument/2006/relationships/hyperlink" Target="https://www.cromwellpropertygroup.com/wp-content/uploads/sites/3/2026/08/2026-Annual-Report.pdf" TargetMode="External"/><Relationship Id="rId34" Type="http://schemas.openxmlformats.org/officeDocument/2006/relationships/hyperlink" Target="https://www.cromwellpropertygroup.com/sustainability/reports" TargetMode="External"/><Relationship Id="rId50" Type="http://schemas.openxmlformats.org/officeDocument/2006/relationships/hyperlink" Target="https://www.cromwellpropertygroup.com/wp-content/uploads/sites/3/2026/08/2026-Annual-Report.pdf" TargetMode="External"/><Relationship Id="rId55" Type="http://schemas.openxmlformats.org/officeDocument/2006/relationships/hyperlink" Target="https://www.cromwellpropertygroup.com/wp-content/uploads/sites/3/2026/08/2026-Annual-Report.pdf" TargetMode="External"/><Relationship Id="rId76" Type="http://schemas.openxmlformats.org/officeDocument/2006/relationships/hyperlink" Target="https://www.cromwellpropertygroup.com/wp-content/uploads/sites/3/2026/08/FY26-Modern-Slavery-Statement.pdf" TargetMode="External"/><Relationship Id="rId97" Type="http://schemas.openxmlformats.org/officeDocument/2006/relationships/hyperlink" Target="https://www.cromwellpropertygroup.com/wp-content/uploads/sites/3/2026/08/2026-Annual-Report.pdf" TargetMode="External"/><Relationship Id="rId104" Type="http://schemas.openxmlformats.org/officeDocument/2006/relationships/hyperlink" Target="https://www.cromwellpropertygroup.com/sustainability/reports" TargetMode="External"/><Relationship Id="rId120" Type="http://schemas.openxmlformats.org/officeDocument/2006/relationships/hyperlink" Target="https://www.cromwellpropertygroup.com/wp-content/uploads/sites/3/2026/08/FY26-Modern-Slavery-Statement.pdf" TargetMode="External"/><Relationship Id="rId125" Type="http://schemas.openxmlformats.org/officeDocument/2006/relationships/hyperlink" Target="https://www.cromwellpropertygroup.com/wp-content/uploads/sites/3/2026/08/ESG-policy.pdf" TargetMode="External"/><Relationship Id="rId7" Type="http://schemas.openxmlformats.org/officeDocument/2006/relationships/hyperlink" Target="https://www.cromwellpropertygroup.com/about/corporate-governance/" TargetMode="External"/><Relationship Id="rId71" Type="http://schemas.openxmlformats.org/officeDocument/2006/relationships/hyperlink" Target="https://www.cromwellpropertygroup.com/sustainability/reports" TargetMode="External"/><Relationship Id="rId92" Type="http://schemas.openxmlformats.org/officeDocument/2006/relationships/hyperlink" Target="https://www.cromwellpropertygroup.com/wp-content/uploads/sites/3/2026/08/2026-Annual-Report.pdf" TargetMode="External"/><Relationship Id="rId2" Type="http://schemas.openxmlformats.org/officeDocument/2006/relationships/hyperlink" Target="https://www.cromwellpropertygroup.com/about" TargetMode="External"/><Relationship Id="rId29" Type="http://schemas.openxmlformats.org/officeDocument/2006/relationships/hyperlink" Target="https://www.cromwellpropertygroup.com/about/corporate-governance/" TargetMode="External"/><Relationship Id="rId24" Type="http://schemas.openxmlformats.org/officeDocument/2006/relationships/hyperlink" Target="https://www.cromwellpropertygroup.com/about/board-of-directors" TargetMode="External"/><Relationship Id="rId40" Type="http://schemas.openxmlformats.org/officeDocument/2006/relationships/hyperlink" Target="https://www.cromwellpropertygroup.com/wp-content/uploads/sites/3/2026/08/2026-Annual-Report.pdf" TargetMode="External"/><Relationship Id="rId45" Type="http://schemas.openxmlformats.org/officeDocument/2006/relationships/hyperlink" Target="https://www.cromwellpropertygroup.com/wp-content/uploads/sites/3/2026/08/FY26-Corporate-Governance-Statement.pdf" TargetMode="External"/><Relationship Id="rId66" Type="http://schemas.openxmlformats.org/officeDocument/2006/relationships/hyperlink" Target="https://www.cromwellpropertygroup.com/wp-content/uploads/sites/3/2026/08/2026-Annual-Report.pdf" TargetMode="External"/><Relationship Id="rId87" Type="http://schemas.openxmlformats.org/officeDocument/2006/relationships/hyperlink" Target="https://www.cromwellpropertygroup.com/wp-content/uploads/sites/3/2026/08/FY26-Corporate-Governance-Statement.pdf" TargetMode="External"/><Relationship Id="rId110" Type="http://schemas.openxmlformats.org/officeDocument/2006/relationships/hyperlink" Target="https://www.cromwellpropertygroup.com/sustainability/reports" TargetMode="External"/><Relationship Id="rId115" Type="http://schemas.openxmlformats.org/officeDocument/2006/relationships/hyperlink" Target="https://www.cromwellpropertygroup.com/wp-content/uploads/sites/3/2026/08/2026-Annual-Report.pdf" TargetMode="External"/><Relationship Id="rId131" Type="http://schemas.openxmlformats.org/officeDocument/2006/relationships/hyperlink" Target="https://www.cromwellpropertygroup.com/wp-content/uploads/sites/3/2026/08/ESG-policy.pdf" TargetMode="External"/><Relationship Id="rId136" Type="http://schemas.openxmlformats.org/officeDocument/2006/relationships/drawing" Target="../drawings/drawing9.xml"/><Relationship Id="rId61" Type="http://schemas.openxmlformats.org/officeDocument/2006/relationships/hyperlink" Target="https://www.cromwellpropertygroup.com/sustainability/reports" TargetMode="External"/><Relationship Id="rId82" Type="http://schemas.openxmlformats.org/officeDocument/2006/relationships/hyperlink" Target="https://www.cromwellpropertygroup.com/wp-content/uploads/sites/3/2026/08/FY26-Modern-Slavery-Statement.pdf" TargetMode="External"/><Relationship Id="rId19" Type="http://schemas.openxmlformats.org/officeDocument/2006/relationships/hyperlink" Target="https://www.cromwellpropertygroup.com/about/our-global-presence" TargetMode="External"/><Relationship Id="rId14" Type="http://schemas.openxmlformats.org/officeDocument/2006/relationships/hyperlink" Target="https://www.cromwellpropertygroup.com/sustainability/reports" TargetMode="External"/><Relationship Id="rId30" Type="http://schemas.openxmlformats.org/officeDocument/2006/relationships/hyperlink" Target="https://www.cromwellpropertygroup.com/sustainability/reports" TargetMode="External"/><Relationship Id="rId35" Type="http://schemas.openxmlformats.org/officeDocument/2006/relationships/hyperlink" Target="https://www.cromwellpropertygroup.com/wp-content/uploads/sites/3/2026/08/2026-Annual-Report.pdf" TargetMode="External"/><Relationship Id="rId56" Type="http://schemas.openxmlformats.org/officeDocument/2006/relationships/hyperlink" Target="https://www.cromwellpropertygroup.com/about/careers/careers-australia/" TargetMode="External"/><Relationship Id="rId77" Type="http://schemas.openxmlformats.org/officeDocument/2006/relationships/hyperlink" Target="https://www.cromwellpropertygroup.com/sustainability/reports" TargetMode="External"/><Relationship Id="rId100" Type="http://schemas.openxmlformats.org/officeDocument/2006/relationships/hyperlink" Target="https://www.cromwellpropertygroup.com/sustainability/reports" TargetMode="External"/><Relationship Id="rId105" Type="http://schemas.openxmlformats.org/officeDocument/2006/relationships/hyperlink" Target="https://www.cromwellpropertygroup.com/wp-content/uploads/sites/3/2026/08/2026-Annual-Report.pdf" TargetMode="External"/><Relationship Id="rId126" Type="http://schemas.openxmlformats.org/officeDocument/2006/relationships/hyperlink" Target="https://www.cromwellpropertygroup.com/wp-content/uploads/sites/3/2026/08/ESG-policy.pdf" TargetMode="External"/><Relationship Id="rId8" Type="http://schemas.openxmlformats.org/officeDocument/2006/relationships/hyperlink" Target="https://www.cromwellpropertygroup.com/about/corporate-governance/" TargetMode="External"/><Relationship Id="rId51" Type="http://schemas.openxmlformats.org/officeDocument/2006/relationships/hyperlink" Target="https://www.cromwellpropertygroup.com/sustainability/reports" TargetMode="External"/><Relationship Id="rId72" Type="http://schemas.openxmlformats.org/officeDocument/2006/relationships/hyperlink" Target="https://www.cromwellpropertygroup.com/wp-content/uploads/sites/3/2026/08/2026-Annual-Report.pdf" TargetMode="External"/><Relationship Id="rId93" Type="http://schemas.openxmlformats.org/officeDocument/2006/relationships/hyperlink" Target="https://www.cromwellpropertygroup.com/wp-content/uploads/sites/3/2026/08/2026-Annual-Report.pdf" TargetMode="External"/><Relationship Id="rId98" Type="http://schemas.openxmlformats.org/officeDocument/2006/relationships/hyperlink" Target="https://www.cromwellpropertygroup.com/sustainability/reports" TargetMode="External"/><Relationship Id="rId121" Type="http://schemas.openxmlformats.org/officeDocument/2006/relationships/hyperlink" Target="https://www.cromwellpropertygroup.com/sustainability/reports" TargetMode="External"/><Relationship Id="rId3" Type="http://schemas.openxmlformats.org/officeDocument/2006/relationships/hyperlink" Target="https://www.cromwellpropertygroup.com/wp-content/uploads/sites/3/2026/08/FY26-Modern-Slavery-Statement.pdf" TargetMode="External"/><Relationship Id="rId25" Type="http://schemas.openxmlformats.org/officeDocument/2006/relationships/hyperlink" Target="https://www.cromwellpropertygroup.com/wp-content/uploads/sites/3/2026/08/ESG-policy.pdf" TargetMode="External"/><Relationship Id="rId46" Type="http://schemas.openxmlformats.org/officeDocument/2006/relationships/hyperlink" Target="https://www.cromwellpropertygroup.com/wp-content/uploads/sites/3/2026/08/FY26-Corporate-Governance-Statement.pdf" TargetMode="External"/><Relationship Id="rId67" Type="http://schemas.openxmlformats.org/officeDocument/2006/relationships/hyperlink" Target="https://www.cromwellpropertygroup.com/sustainability/reports" TargetMode="External"/><Relationship Id="rId116" Type="http://schemas.openxmlformats.org/officeDocument/2006/relationships/hyperlink" Target="https://www.cromwellpropertygroup.com/sustainability/reports" TargetMode="External"/><Relationship Id="rId20" Type="http://schemas.openxmlformats.org/officeDocument/2006/relationships/hyperlink" Target="https://www.cromwellpropertygroup.com/esg/social/" TargetMode="External"/><Relationship Id="rId41" Type="http://schemas.openxmlformats.org/officeDocument/2006/relationships/hyperlink" Target="https://www.cromwellpropertygroup.com/wp-content/uploads/sites/3/2026/08/2026-Annual-Report.pdf" TargetMode="External"/><Relationship Id="rId62" Type="http://schemas.openxmlformats.org/officeDocument/2006/relationships/hyperlink" Target="https://www.cromwellpropertygroup.com/wp-content/uploads/sites/3/2026/08/2026-Annual-Report.pdf" TargetMode="External"/><Relationship Id="rId83" Type="http://schemas.openxmlformats.org/officeDocument/2006/relationships/hyperlink" Target="https://www.cromwellpropertygroup.com/wp-content/uploads/sites/3/2026/08/FY26-Corporate-Governance-Statement.pdf" TargetMode="External"/><Relationship Id="rId88" Type="http://schemas.openxmlformats.org/officeDocument/2006/relationships/hyperlink" Target="https://www.cromwellpropertygroup.com/wp-content/uploads/sites/3/2026/08/2026-Annual-Report.pdf" TargetMode="External"/><Relationship Id="rId111" Type="http://schemas.openxmlformats.org/officeDocument/2006/relationships/hyperlink" Target="https://www.cromwellpropertygroup.com/wp-content/uploads/sites/3/2026/08/2026-Annual-Report.pdf" TargetMode="External"/><Relationship Id="rId132" Type="http://schemas.openxmlformats.org/officeDocument/2006/relationships/hyperlink" Target="https://www.cromwellpropertygroup.com/about/corporate-governance/" TargetMode="External"/><Relationship Id="rId15" Type="http://schemas.openxmlformats.org/officeDocument/2006/relationships/hyperlink" Target="https://www.cromwellpropertygroup.com/sustainability/reports" TargetMode="External"/><Relationship Id="rId36" Type="http://schemas.openxmlformats.org/officeDocument/2006/relationships/hyperlink" Target="https://www.cromwellpropertygroup.com/wp-content/uploads/sites/3/2026/08/2026-Annual-Report.pdf" TargetMode="External"/><Relationship Id="rId57" Type="http://schemas.openxmlformats.org/officeDocument/2006/relationships/hyperlink" Target="https://www.cromwellpropertygroup.com/team-members/gary-weiss-am/" TargetMode="External"/><Relationship Id="rId106" Type="http://schemas.openxmlformats.org/officeDocument/2006/relationships/hyperlink" Target="https://www.cromwellpropertygroup.com/sustainability/reports" TargetMode="External"/><Relationship Id="rId127" Type="http://schemas.openxmlformats.org/officeDocument/2006/relationships/hyperlink" Target="https://www.cromwellpropertygroup.com/industrial-portfolio-managed/" TargetMode="External"/><Relationship Id="rId10" Type="http://schemas.openxmlformats.org/officeDocument/2006/relationships/hyperlink" Target="https://www.cromwellpropertygroup.com/about/corporate-governance/" TargetMode="External"/><Relationship Id="rId31" Type="http://schemas.openxmlformats.org/officeDocument/2006/relationships/hyperlink" Target="https://www.cromwellpropertygroup.com/sustainability/reports" TargetMode="External"/><Relationship Id="rId52" Type="http://schemas.openxmlformats.org/officeDocument/2006/relationships/hyperlink" Target="https://www.cromwellpropertygroup.com/wp-content/uploads/sites/3/2026/08/2026-Annual-Report.pdf" TargetMode="External"/><Relationship Id="rId73" Type="http://schemas.openxmlformats.org/officeDocument/2006/relationships/hyperlink" Target="https://www.cromwellpropertygroup.com/wp-content/uploads/sites/3/2026/08/2026-Annual-Report.pdf" TargetMode="External"/><Relationship Id="rId78" Type="http://schemas.openxmlformats.org/officeDocument/2006/relationships/hyperlink" Target="https://www.cromwellpropertygroup.com/wp-content/uploads/sites/3/2026/08/2026-Annual-Report.pdf" TargetMode="External"/><Relationship Id="rId94" Type="http://schemas.openxmlformats.org/officeDocument/2006/relationships/hyperlink" Target="https://www.cromwellpropertygroup.com/wp-content/uploads/sites/3/2026/08/2026-Annual-Report.pdf" TargetMode="External"/><Relationship Id="rId99" Type="http://schemas.openxmlformats.org/officeDocument/2006/relationships/hyperlink" Target="https://www.cromwellpropertygroup.com/wp-content/uploads/sites/3/2026/08/2026-Annual-Report.pdf" TargetMode="External"/><Relationship Id="rId101" Type="http://schemas.openxmlformats.org/officeDocument/2006/relationships/hyperlink" Target="https://www.cromwellpropertygroup.com/wp-content/uploads/sites/3/2026/08/2026-Annual-Report.pdf" TargetMode="External"/><Relationship Id="rId122" Type="http://schemas.openxmlformats.org/officeDocument/2006/relationships/hyperlink" Target="https://www.cromwellpropertygroup.com/wp-content/uploads/sites/3/2026/08/2026-Annual-Report.pdf" TargetMode="External"/><Relationship Id="rId4" Type="http://schemas.openxmlformats.org/officeDocument/2006/relationships/hyperlink" Target="https://www.cromwellpropertygroup.com/about/corporate-governance/" TargetMode="External"/><Relationship Id="rId9" Type="http://schemas.openxmlformats.org/officeDocument/2006/relationships/hyperlink" Target="https://www.cromwellpropertygroup.com/about/corporate-governance/" TargetMode="External"/><Relationship Id="rId26" Type="http://schemas.openxmlformats.org/officeDocument/2006/relationships/hyperlink" Target="https://www.cromwellpropertygroup.com/about/corporate-governance/" TargetMode="External"/><Relationship Id="rId47" Type="http://schemas.openxmlformats.org/officeDocument/2006/relationships/hyperlink" Target="https://www.cromwellpropertygroup.com/wp-content/uploads/sites/3/2026/08/2026-Annual-Report.pdf" TargetMode="External"/><Relationship Id="rId68" Type="http://schemas.openxmlformats.org/officeDocument/2006/relationships/hyperlink" Target="https://www.cromwellpropertygroup.com/wp-content/uploads/sites/3/2026/08/2026-Annual-Report.pdf" TargetMode="External"/><Relationship Id="rId89" Type="http://schemas.openxmlformats.org/officeDocument/2006/relationships/hyperlink" Target="https://www.cromwellpropertygroup.com/wp-content/uploads/sites/3/2026/03/2025-Tax-Transparency-Report.pdf" TargetMode="External"/><Relationship Id="rId112" Type="http://schemas.openxmlformats.org/officeDocument/2006/relationships/hyperlink" Target="https://www.cromwellpropertygroup.com/sustainability/reports" TargetMode="External"/><Relationship Id="rId133" Type="http://schemas.openxmlformats.org/officeDocument/2006/relationships/hyperlink" Target="https://www.cromwellpropertygroup.com/about/corporate-gover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2C44C-9449-4703-B938-FF2ED90FCA02}">
  <sheetPr codeName="Sheet1">
    <tabColor theme="1"/>
    <pageSetUpPr fitToPage="1"/>
  </sheetPr>
  <dimension ref="A1:N45"/>
  <sheetViews>
    <sheetView workbookViewId="0">
      <selection activeCell="A46" sqref="A46:XFD1048576"/>
    </sheetView>
  </sheetViews>
  <sheetFormatPr defaultColWidth="0" defaultRowHeight="11.25" zeroHeight="1"/>
  <cols>
    <col min="1" max="1" width="2.140625" style="5" customWidth="1"/>
    <col min="2" max="4" width="10.140625" style="5" customWidth="1"/>
    <col min="5" max="5" width="10.140625" style="18" customWidth="1"/>
    <col min="6" max="13" width="10.140625" style="5" customWidth="1"/>
    <col min="14" max="14" width="2.42578125" style="5" customWidth="1"/>
    <col min="15" max="16384" width="9.140625" style="5" hidden="1"/>
  </cols>
  <sheetData>
    <row r="1" spans="1:13"/>
    <row r="2" spans="1:13" s="63" customFormat="1" ht="14.25">
      <c r="A2" s="5"/>
      <c r="B2" s="684"/>
      <c r="C2" s="48"/>
      <c r="D2" s="48"/>
      <c r="E2" s="48"/>
      <c r="F2" s="48"/>
      <c r="G2" s="48"/>
      <c r="H2" s="48"/>
      <c r="I2" s="48"/>
      <c r="J2" s="48"/>
      <c r="K2" s="48"/>
      <c r="L2" s="48"/>
      <c r="M2" s="685"/>
    </row>
    <row r="3" spans="1:13" s="65" customFormat="1" ht="12">
      <c r="B3" s="686"/>
      <c r="E3" s="134"/>
      <c r="M3" s="471"/>
    </row>
    <row r="4" spans="1:13" s="65" customFormat="1" ht="12">
      <c r="B4" s="686"/>
      <c r="E4" s="134"/>
      <c r="M4" s="471"/>
    </row>
    <row r="5" spans="1:13" s="65" customFormat="1" ht="12">
      <c r="B5" s="686"/>
      <c r="E5" s="134"/>
      <c r="M5" s="471"/>
    </row>
    <row r="6" spans="1:13">
      <c r="B6" s="687"/>
      <c r="C6" s="19"/>
      <c r="D6" s="21"/>
      <c r="E6" s="21"/>
      <c r="F6" s="21"/>
      <c r="G6" s="22"/>
      <c r="H6" s="22"/>
      <c r="I6" s="22"/>
      <c r="J6" s="22"/>
      <c r="K6" s="22"/>
      <c r="L6" s="22"/>
      <c r="M6" s="688"/>
    </row>
    <row r="7" spans="1:13" ht="11.25" customHeight="1">
      <c r="B7" s="687"/>
      <c r="C7" s="19"/>
      <c r="D7" s="19"/>
      <c r="E7" s="19"/>
      <c r="F7" s="19"/>
      <c r="G7" s="19"/>
      <c r="H7" s="19"/>
      <c r="I7" s="19"/>
      <c r="J7" s="19"/>
      <c r="K7" s="19"/>
      <c r="L7" s="19"/>
      <c r="M7" s="688"/>
    </row>
    <row r="8" spans="1:13">
      <c r="B8" s="687"/>
      <c r="C8" s="19"/>
      <c r="D8" s="21"/>
      <c r="E8" s="21"/>
      <c r="F8" s="21"/>
      <c r="G8" s="22"/>
      <c r="H8" s="22"/>
      <c r="I8" s="22"/>
      <c r="J8" s="22"/>
      <c r="K8" s="22"/>
      <c r="L8" s="22"/>
      <c r="M8" s="688"/>
    </row>
    <row r="9" spans="1:13">
      <c r="B9" s="687"/>
      <c r="C9" s="19"/>
      <c r="D9" s="21"/>
      <c r="E9" s="21"/>
      <c r="F9" s="21"/>
      <c r="G9" s="22"/>
      <c r="H9" s="22"/>
      <c r="I9" s="22"/>
      <c r="J9" s="22"/>
      <c r="K9" s="22"/>
      <c r="L9" s="22"/>
      <c r="M9" s="688"/>
    </row>
    <row r="10" spans="1:13">
      <c r="B10" s="687"/>
      <c r="C10" s="19"/>
      <c r="D10" s="21"/>
      <c r="E10" s="21"/>
      <c r="F10" s="21"/>
      <c r="G10" s="22"/>
      <c r="H10" s="22"/>
      <c r="I10" s="22"/>
      <c r="J10" s="22"/>
      <c r="K10" s="22"/>
      <c r="L10" s="22"/>
      <c r="M10" s="688"/>
    </row>
    <row r="11" spans="1:13">
      <c r="B11" s="687"/>
      <c r="C11" s="19"/>
      <c r="D11" s="21"/>
      <c r="E11" s="21"/>
      <c r="F11" s="21"/>
      <c r="G11" s="22"/>
      <c r="H11" s="22"/>
      <c r="I11" s="22"/>
      <c r="J11" s="22"/>
      <c r="K11" s="22"/>
      <c r="L11" s="22"/>
      <c r="M11" s="688"/>
    </row>
    <row r="12" spans="1:13">
      <c r="B12" s="687"/>
      <c r="C12" s="19"/>
      <c r="D12" s="21"/>
      <c r="E12" s="21"/>
      <c r="F12" s="21"/>
      <c r="G12" s="22"/>
      <c r="H12" s="22"/>
      <c r="I12" s="22"/>
      <c r="J12" s="22"/>
      <c r="K12" s="22"/>
      <c r="L12" s="22"/>
      <c r="M12" s="688"/>
    </row>
    <row r="13" spans="1:13">
      <c r="B13" s="687"/>
      <c r="C13" s="19"/>
      <c r="D13" s="21"/>
      <c r="E13" s="21"/>
      <c r="F13" s="21"/>
      <c r="G13" s="22"/>
      <c r="H13" s="22"/>
      <c r="I13" s="22"/>
      <c r="J13" s="22"/>
      <c r="K13" s="22"/>
      <c r="L13" s="22"/>
      <c r="M13" s="688"/>
    </row>
    <row r="14" spans="1:13">
      <c r="B14" s="687"/>
      <c r="C14" s="19"/>
      <c r="D14" s="21"/>
      <c r="E14" s="21"/>
      <c r="F14" s="21"/>
      <c r="G14" s="22"/>
      <c r="H14" s="22"/>
      <c r="I14" s="22"/>
      <c r="J14" s="22"/>
      <c r="K14" s="22"/>
      <c r="L14" s="22"/>
      <c r="M14" s="688"/>
    </row>
    <row r="15" spans="1:13">
      <c r="B15" s="687"/>
      <c r="C15" s="19"/>
      <c r="D15" s="21"/>
      <c r="E15" s="21"/>
      <c r="F15" s="21"/>
      <c r="G15" s="22"/>
      <c r="H15" s="22"/>
      <c r="I15" s="22"/>
      <c r="J15" s="22"/>
      <c r="K15" s="22"/>
      <c r="L15" s="22"/>
      <c r="M15" s="688"/>
    </row>
    <row r="16" spans="1:13">
      <c r="B16" s="687"/>
      <c r="C16" s="19"/>
      <c r="D16" s="21"/>
      <c r="E16" s="21"/>
      <c r="F16" s="21"/>
      <c r="G16" s="22"/>
      <c r="H16" s="22"/>
      <c r="I16" s="22"/>
      <c r="J16" s="22"/>
      <c r="K16" s="22"/>
      <c r="L16" s="22"/>
      <c r="M16" s="688"/>
    </row>
    <row r="17" spans="2:13">
      <c r="B17" s="687"/>
      <c r="C17" s="19"/>
      <c r="D17" s="21"/>
      <c r="E17" s="21"/>
      <c r="F17" s="21"/>
      <c r="G17" s="22"/>
      <c r="H17" s="22"/>
      <c r="I17" s="22"/>
      <c r="J17" s="22"/>
      <c r="K17" s="22"/>
      <c r="L17" s="22"/>
      <c r="M17" s="688"/>
    </row>
    <row r="18" spans="2:13">
      <c r="B18" s="687"/>
      <c r="C18" s="19" t="s">
        <v>0</v>
      </c>
      <c r="D18" s="21"/>
      <c r="E18" s="21"/>
      <c r="F18" s="21"/>
      <c r="G18" s="22"/>
      <c r="H18" s="22"/>
      <c r="I18" s="22"/>
      <c r="J18" s="22"/>
      <c r="K18" s="22"/>
      <c r="L18" s="22"/>
      <c r="M18" s="688"/>
    </row>
    <row r="19" spans="2:13">
      <c r="B19" s="687"/>
      <c r="C19" s="19"/>
      <c r="D19" s="21"/>
      <c r="E19" s="21"/>
      <c r="F19" s="21"/>
      <c r="G19" s="22"/>
      <c r="H19" s="22"/>
      <c r="I19" s="22"/>
      <c r="J19" s="22"/>
      <c r="K19" s="22"/>
      <c r="L19" s="22"/>
      <c r="M19" s="688"/>
    </row>
    <row r="20" spans="2:13">
      <c r="B20" s="687"/>
      <c r="C20" s="19"/>
      <c r="D20" s="21"/>
      <c r="E20" s="21"/>
      <c r="F20" s="21"/>
      <c r="G20" s="22"/>
      <c r="H20" s="22"/>
      <c r="I20" s="22"/>
      <c r="J20" s="22"/>
      <c r="K20" s="22"/>
      <c r="L20" s="22"/>
      <c r="M20" s="688"/>
    </row>
    <row r="21" spans="2:13">
      <c r="B21" s="687"/>
      <c r="C21" s="19"/>
      <c r="D21" s="21"/>
      <c r="E21" s="21"/>
      <c r="F21" s="21"/>
      <c r="G21" s="22"/>
      <c r="H21" s="22"/>
      <c r="I21" s="22"/>
      <c r="J21" s="22"/>
      <c r="K21" s="22"/>
      <c r="L21" s="22"/>
      <c r="M21" s="688"/>
    </row>
    <row r="22" spans="2:13">
      <c r="B22" s="687"/>
      <c r="C22" s="19"/>
      <c r="D22" s="21"/>
      <c r="E22" s="21"/>
      <c r="F22" s="21"/>
      <c r="G22" s="22"/>
      <c r="H22" s="22"/>
      <c r="I22" s="22"/>
      <c r="J22" s="22"/>
      <c r="K22" s="22"/>
      <c r="L22" s="22"/>
      <c r="M22" s="688"/>
    </row>
    <row r="23" spans="2:13">
      <c r="B23" s="687"/>
      <c r="C23" s="19"/>
      <c r="D23" s="21"/>
      <c r="E23" s="21"/>
      <c r="F23" s="21"/>
      <c r="G23" s="22"/>
      <c r="H23" s="22"/>
      <c r="I23" s="22"/>
      <c r="J23" s="22"/>
      <c r="K23" s="22"/>
      <c r="L23" s="22"/>
      <c r="M23" s="688"/>
    </row>
    <row r="24" spans="2:13">
      <c r="B24" s="687"/>
      <c r="C24" s="19"/>
      <c r="D24" s="21"/>
      <c r="E24" s="21"/>
      <c r="F24" s="21"/>
      <c r="G24" s="22"/>
      <c r="H24" s="22"/>
      <c r="I24" s="22"/>
      <c r="J24" s="22"/>
      <c r="K24" s="22"/>
      <c r="L24" s="22"/>
      <c r="M24" s="688"/>
    </row>
    <row r="25" spans="2:13" ht="15" customHeight="1">
      <c r="B25" s="687"/>
      <c r="C25" s="1032" t="s">
        <v>1</v>
      </c>
      <c r="D25" s="1032"/>
      <c r="E25" s="1032"/>
      <c r="F25" s="1032"/>
      <c r="G25" s="1032"/>
      <c r="H25" s="1032"/>
      <c r="M25" s="689"/>
    </row>
    <row r="26" spans="2:13" ht="15" customHeight="1">
      <c r="B26" s="687"/>
      <c r="C26" s="904" t="s">
        <v>2</v>
      </c>
      <c r="D26" s="905"/>
      <c r="E26" s="905"/>
      <c r="F26" s="905"/>
      <c r="G26" s="905"/>
      <c r="H26" s="905"/>
      <c r="I26" s="7"/>
      <c r="J26" s="7"/>
      <c r="M26" s="689"/>
    </row>
    <row r="27" spans="2:13" ht="15" customHeight="1">
      <c r="B27" s="687"/>
      <c r="C27" s="904" t="s">
        <v>3</v>
      </c>
      <c r="D27" s="904"/>
      <c r="E27" s="904"/>
      <c r="F27" s="904"/>
      <c r="G27" s="904"/>
      <c r="H27" s="904"/>
      <c r="I27" s="7"/>
      <c r="J27" s="7"/>
      <c r="M27" s="689"/>
    </row>
    <row r="28" spans="2:13" ht="15" customHeight="1">
      <c r="B28" s="690"/>
      <c r="C28" s="1031" t="s">
        <v>4</v>
      </c>
      <c r="D28" s="1031"/>
      <c r="E28" s="1031"/>
      <c r="F28" s="1031"/>
      <c r="G28" s="1031"/>
      <c r="H28" s="1031"/>
      <c r="I28" s="357"/>
      <c r="J28" s="7"/>
      <c r="K28" s="674"/>
      <c r="L28" s="676"/>
      <c r="M28" s="688"/>
    </row>
    <row r="29" spans="2:13" ht="15" customHeight="1">
      <c r="B29" s="691"/>
      <c r="C29" s="1028" t="s">
        <v>5</v>
      </c>
      <c r="D29" s="1028"/>
      <c r="E29" s="1028"/>
      <c r="F29" s="1028"/>
      <c r="G29" s="1028"/>
      <c r="H29" s="1028"/>
      <c r="I29" s="7"/>
      <c r="J29" s="7"/>
      <c r="K29" s="675"/>
      <c r="L29" s="903"/>
      <c r="M29" s="688"/>
    </row>
    <row r="30" spans="2:13" ht="15" customHeight="1">
      <c r="B30" s="691"/>
      <c r="C30" s="1030" t="s">
        <v>6</v>
      </c>
      <c r="D30" s="1030"/>
      <c r="E30" s="1030"/>
      <c r="F30" s="1030"/>
      <c r="G30" s="1030"/>
      <c r="H30" s="1030"/>
      <c r="I30" s="7"/>
      <c r="J30" s="7"/>
      <c r="K30" s="675"/>
      <c r="L30" s="903"/>
      <c r="M30" s="688"/>
    </row>
    <row r="31" spans="2:13" ht="15" customHeight="1">
      <c r="B31" s="691"/>
      <c r="C31" s="1033" t="s">
        <v>7</v>
      </c>
      <c r="D31" s="1033"/>
      <c r="E31" s="1033"/>
      <c r="F31" s="1033"/>
      <c r="G31" s="1033"/>
      <c r="H31" s="1033"/>
      <c r="I31" s="7"/>
      <c r="J31" s="7"/>
      <c r="K31" s="675"/>
      <c r="L31" s="677"/>
      <c r="M31" s="688"/>
    </row>
    <row r="32" spans="2:13" ht="15" customHeight="1">
      <c r="B32" s="691"/>
      <c r="C32" s="1032" t="s">
        <v>8</v>
      </c>
      <c r="D32" s="1032"/>
      <c r="E32" s="1032"/>
      <c r="F32" s="1032"/>
      <c r="G32" s="1032"/>
      <c r="H32" s="1032"/>
      <c r="I32" s="136"/>
      <c r="J32" s="136"/>
      <c r="K32" s="675"/>
      <c r="L32" s="677"/>
      <c r="M32" s="688"/>
    </row>
    <row r="33" spans="1:13" ht="15" customHeight="1">
      <c r="B33" s="691"/>
      <c r="C33" s="255" t="s">
        <v>9</v>
      </c>
      <c r="D33" s="255"/>
      <c r="E33" s="255"/>
      <c r="F33" s="255"/>
      <c r="G33" s="255"/>
      <c r="H33" s="255"/>
      <c r="I33" s="136"/>
      <c r="J33" s="136"/>
      <c r="K33" s="675"/>
      <c r="L33" s="677"/>
      <c r="M33" s="688"/>
    </row>
    <row r="34" spans="1:13" s="7" customFormat="1" ht="15" customHeight="1">
      <c r="A34" s="5"/>
      <c r="B34" s="692"/>
      <c r="K34" s="678"/>
      <c r="L34" s="679"/>
      <c r="M34" s="689"/>
    </row>
    <row r="35" spans="1:13" ht="15" customHeight="1">
      <c r="B35" s="692"/>
      <c r="C35" s="133"/>
      <c r="D35" s="19"/>
      <c r="E35" s="19"/>
      <c r="F35" s="19"/>
      <c r="G35" s="19"/>
      <c r="H35" s="19"/>
      <c r="K35" s="678"/>
      <c r="L35" s="679"/>
      <c r="M35" s="688"/>
    </row>
    <row r="36" spans="1:13" s="7" customFormat="1" ht="15" customHeight="1">
      <c r="A36" s="5"/>
      <c r="B36" s="691"/>
      <c r="C36" s="680"/>
      <c r="D36" s="680"/>
      <c r="E36" s="5"/>
      <c r="F36" s="5"/>
      <c r="G36" s="5"/>
      <c r="H36" s="5"/>
      <c r="K36" s="675"/>
      <c r="L36" s="677"/>
      <c r="M36" s="689"/>
    </row>
    <row r="37" spans="1:13" s="7" customFormat="1" ht="12">
      <c r="A37" s="5"/>
      <c r="B37" s="693"/>
      <c r="C37" s="682"/>
      <c r="D37" s="680"/>
      <c r="E37" s="5"/>
      <c r="F37" s="5"/>
      <c r="G37" s="5"/>
      <c r="H37" s="5"/>
      <c r="K37" s="681"/>
      <c r="L37" s="683"/>
      <c r="M37" s="689"/>
    </row>
    <row r="38" spans="1:13" ht="12" customHeight="1">
      <c r="B38" s="687"/>
      <c r="C38" s="1029"/>
      <c r="D38" s="1029"/>
      <c r="E38" s="1029"/>
      <c r="F38" s="1029"/>
      <c r="G38" s="1029"/>
      <c r="H38" s="1029"/>
      <c r="M38" s="689"/>
    </row>
    <row r="39" spans="1:13">
      <c r="B39" s="518"/>
      <c r="M39" s="689"/>
    </row>
    <row r="40" spans="1:13">
      <c r="B40" s="518"/>
      <c r="M40" s="689"/>
    </row>
    <row r="41" spans="1:13">
      <c r="B41" s="518"/>
      <c r="M41" s="689"/>
    </row>
    <row r="42" spans="1:13">
      <c r="B42" s="518"/>
      <c r="M42" s="689"/>
    </row>
    <row r="43" spans="1:13">
      <c r="B43" s="518"/>
      <c r="M43" s="689"/>
    </row>
    <row r="44" spans="1:13">
      <c r="B44" s="694"/>
      <c r="C44" s="478"/>
      <c r="D44" s="478"/>
      <c r="E44" s="695"/>
      <c r="F44" s="478"/>
      <c r="G44" s="478"/>
      <c r="H44" s="478"/>
      <c r="I44" s="478"/>
      <c r="J44" s="478"/>
      <c r="K44" s="478"/>
      <c r="L44" s="478"/>
      <c r="M44" s="696"/>
    </row>
    <row r="45" spans="1:13"/>
  </sheetData>
  <mergeCells count="7">
    <mergeCell ref="C29:H29"/>
    <mergeCell ref="C38:H38"/>
    <mergeCell ref="C30:H30"/>
    <mergeCell ref="C28:H28"/>
    <mergeCell ref="C25:H25"/>
    <mergeCell ref="C32:H32"/>
    <mergeCell ref="C31:H31"/>
  </mergeCells>
  <pageMargins left="0.25" right="0.25" top="0.75" bottom="0.75" header="0.3" footer="0.3"/>
  <pageSetup paperSize="9" scale="8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D45B-057A-4F7E-BFFD-4BD74DB33888}">
  <sheetPr codeName="Sheet11">
    <tabColor theme="4" tint="-0.499984740745262"/>
    <pageSetUpPr autoPageBreaks="0"/>
  </sheetPr>
  <dimension ref="A1:O77"/>
  <sheetViews>
    <sheetView workbookViewId="0"/>
  </sheetViews>
  <sheetFormatPr defaultColWidth="0" defaultRowHeight="10.35" customHeight="1" zeroHeight="1"/>
  <cols>
    <col min="1" max="1" width="2.42578125" style="672" customWidth="1"/>
    <col min="2" max="4" width="10.42578125" style="672" customWidth="1"/>
    <col min="5" max="5" width="10.42578125" style="756" customWidth="1"/>
    <col min="6" max="14" width="10.42578125" style="672" customWidth="1"/>
    <col min="15" max="15" width="2" style="672" customWidth="1"/>
    <col min="16" max="16384" width="9.42578125" style="672" hidden="1"/>
  </cols>
  <sheetData>
    <row r="1" spans="1:15" s="5" customFormat="1" ht="11.25">
      <c r="E1" s="18"/>
    </row>
    <row r="2" spans="1:15" s="63" customFormat="1" ht="14.25">
      <c r="A2" s="5"/>
      <c r="B2" s="60"/>
      <c r="C2" s="61"/>
      <c r="D2" s="61"/>
      <c r="E2" s="61"/>
      <c r="F2" s="61"/>
      <c r="G2" s="61"/>
      <c r="H2" s="61"/>
      <c r="I2" s="61"/>
      <c r="J2" s="61"/>
      <c r="K2" s="61"/>
      <c r="L2" s="61"/>
      <c r="M2" s="61"/>
      <c r="N2" s="62"/>
    </row>
    <row r="3" spans="1:15" s="65" customFormat="1" ht="12">
      <c r="B3" s="64"/>
      <c r="E3" s="134"/>
      <c r="N3" s="66"/>
    </row>
    <row r="4" spans="1:15" s="63" customFormat="1" ht="30.75" customHeight="1" thickBot="1">
      <c r="A4" s="65"/>
      <c r="B4" s="67"/>
      <c r="C4" s="68"/>
      <c r="D4" s="69" t="s">
        <v>1053</v>
      </c>
      <c r="E4" s="300"/>
      <c r="F4" s="70"/>
      <c r="G4" s="70"/>
      <c r="H4" s="70"/>
      <c r="I4" s="70"/>
      <c r="J4" s="70"/>
      <c r="K4" s="70"/>
      <c r="L4" s="70"/>
      <c r="M4" s="70"/>
      <c r="N4" s="71"/>
    </row>
    <row r="5" spans="1:15" s="3" customFormat="1" ht="28.5" customHeight="1" thickBot="1">
      <c r="A5" s="65"/>
      <c r="B5" s="41"/>
      <c r="C5" s="42"/>
      <c r="D5" s="43" t="s">
        <v>1054</v>
      </c>
      <c r="E5" s="44"/>
      <c r="F5" s="45"/>
      <c r="G5" s="46"/>
      <c r="H5" s="46"/>
      <c r="I5" s="46"/>
      <c r="J5" s="46"/>
      <c r="K5" s="46"/>
      <c r="L5" s="46"/>
      <c r="M5" s="46"/>
      <c r="N5" s="47"/>
      <c r="O5" s="72"/>
    </row>
    <row r="6" spans="1:15" s="4" customFormat="1" ht="12">
      <c r="A6" s="65"/>
      <c r="B6" s="16"/>
      <c r="C6" s="5"/>
      <c r="D6" s="17"/>
      <c r="E6" s="8"/>
      <c r="F6" s="17"/>
      <c r="G6" s="5"/>
      <c r="H6" s="5"/>
      <c r="I6" s="5"/>
      <c r="J6" s="5"/>
      <c r="K6" s="5"/>
      <c r="L6" s="5"/>
      <c r="M6" s="5"/>
      <c r="N6" s="14"/>
      <c r="O6" s="5"/>
    </row>
    <row r="7" spans="1:15" s="4" customFormat="1" ht="11.25">
      <c r="A7" s="5"/>
      <c r="B7" s="16"/>
      <c r="C7" s="5"/>
      <c r="D7" s="17"/>
      <c r="E7" s="8"/>
      <c r="F7" s="17"/>
      <c r="G7" s="5"/>
      <c r="H7" s="5"/>
      <c r="I7" s="5"/>
      <c r="J7" s="5"/>
      <c r="K7" s="5"/>
      <c r="L7" s="5"/>
      <c r="M7" s="5"/>
      <c r="N7" s="14"/>
      <c r="O7" s="5"/>
    </row>
    <row r="8" spans="1:15" s="4" customFormat="1" ht="11.25">
      <c r="A8" s="5"/>
      <c r="B8" s="16"/>
      <c r="C8" s="7"/>
      <c r="D8" s="8"/>
      <c r="E8" s="8"/>
      <c r="F8" s="17"/>
      <c r="G8" s="5"/>
      <c r="H8" s="5"/>
      <c r="I8" s="5"/>
      <c r="J8" s="5"/>
      <c r="K8" s="5"/>
      <c r="L8" s="5"/>
      <c r="M8" s="5"/>
      <c r="N8" s="14"/>
      <c r="O8" s="5"/>
    </row>
    <row r="9" spans="1:15" s="4" customFormat="1" ht="11.25">
      <c r="A9" s="5"/>
      <c r="B9" s="16"/>
      <c r="C9" s="162" t="s">
        <v>689</v>
      </c>
      <c r="D9" s="162" t="s">
        <v>416</v>
      </c>
      <c r="E9" s="8"/>
      <c r="F9" s="17"/>
      <c r="G9" s="5"/>
      <c r="H9" s="5"/>
      <c r="I9" s="162" t="s">
        <v>559</v>
      </c>
      <c r="J9" s="5"/>
      <c r="K9" s="5"/>
      <c r="L9" s="5"/>
      <c r="M9" s="5"/>
      <c r="N9" s="14"/>
      <c r="O9" s="5"/>
    </row>
    <row r="10" spans="1:15" s="55" customFormat="1" ht="18.75" customHeight="1">
      <c r="A10" s="301"/>
      <c r="B10" s="51"/>
      <c r="C10" s="159" t="s">
        <v>1055</v>
      </c>
      <c r="D10" s="52"/>
      <c r="E10" s="52"/>
      <c r="F10" s="52"/>
      <c r="G10" s="53"/>
      <c r="H10" s="53"/>
      <c r="I10" s="53"/>
      <c r="J10" s="53"/>
      <c r="K10" s="53"/>
      <c r="L10" s="53"/>
      <c r="M10" s="53"/>
      <c r="N10" s="54"/>
    </row>
    <row r="11" spans="1:15" s="5" customFormat="1" ht="11.25">
      <c r="B11" s="20"/>
      <c r="C11" s="19"/>
      <c r="D11" s="21"/>
      <c r="E11" s="21"/>
      <c r="F11" s="21"/>
      <c r="G11" s="22"/>
      <c r="H11" s="22"/>
      <c r="I11" s="22"/>
      <c r="J11" s="22"/>
      <c r="K11" s="22"/>
      <c r="L11" s="22"/>
      <c r="M11" s="22"/>
      <c r="N11" s="23"/>
    </row>
    <row r="12" spans="1:15" s="127" customFormat="1" ht="11.25">
      <c r="A12" s="124"/>
      <c r="B12" s="125"/>
      <c r="C12" s="178" t="s">
        <v>16</v>
      </c>
      <c r="D12" s="747"/>
      <c r="E12" s="744"/>
      <c r="F12" s="744"/>
      <c r="G12" s="744"/>
      <c r="H12" s="744"/>
      <c r="I12" s="744"/>
      <c r="J12" s="744"/>
      <c r="K12" s="744"/>
      <c r="L12" s="744"/>
      <c r="M12" s="744"/>
      <c r="N12" s="177"/>
    </row>
    <row r="13" spans="1:15" s="127" customFormat="1" ht="11.25">
      <c r="B13" s="125"/>
      <c r="C13" s="182"/>
      <c r="D13" s="748"/>
      <c r="E13" s="725"/>
      <c r="F13" s="725"/>
      <c r="G13" s="725"/>
      <c r="H13" s="725"/>
      <c r="I13" s="725"/>
      <c r="J13" s="725"/>
      <c r="K13" s="725"/>
      <c r="L13" s="725"/>
      <c r="M13" s="725"/>
      <c r="N13" s="177"/>
    </row>
    <row r="14" spans="1:15" s="5" customFormat="1" ht="22.5" customHeight="1">
      <c r="B14" s="20"/>
      <c r="C14" s="179" t="s">
        <v>1056</v>
      </c>
      <c r="D14" s="1113" t="s">
        <v>1057</v>
      </c>
      <c r="E14" s="1113"/>
      <c r="F14" s="1113"/>
      <c r="G14" s="1113"/>
      <c r="H14" s="749"/>
      <c r="I14" s="1114">
        <v>1</v>
      </c>
      <c r="J14" s="1108"/>
      <c r="K14" s="1108"/>
      <c r="L14" s="1108"/>
      <c r="M14" s="1108"/>
      <c r="N14" s="23"/>
    </row>
    <row r="15" spans="1:15" s="5" customFormat="1" ht="33.75" customHeight="1">
      <c r="B15" s="20"/>
      <c r="C15" s="179" t="s">
        <v>1058</v>
      </c>
      <c r="D15" s="1113" t="s">
        <v>1059</v>
      </c>
      <c r="E15" s="1113"/>
      <c r="F15" s="1113"/>
      <c r="G15" s="1113"/>
      <c r="H15" s="749"/>
      <c r="I15" s="1108" t="s">
        <v>1060</v>
      </c>
      <c r="J15" s="1108"/>
      <c r="K15" s="1108"/>
      <c r="L15" s="1108"/>
      <c r="M15" s="1108"/>
      <c r="N15" s="23"/>
    </row>
    <row r="16" spans="1:15" s="5" customFormat="1" ht="34.5" customHeight="1">
      <c r="B16" s="20"/>
      <c r="C16" s="179" t="s">
        <v>1061</v>
      </c>
      <c r="D16" s="1113" t="s">
        <v>1062</v>
      </c>
      <c r="E16" s="1113"/>
      <c r="F16" s="1113"/>
      <c r="G16" s="1113"/>
      <c r="H16" s="749"/>
      <c r="I16" s="1108" t="s">
        <v>1060</v>
      </c>
      <c r="J16" s="1108"/>
      <c r="K16" s="1108"/>
      <c r="L16" s="1108"/>
      <c r="M16" s="1108"/>
      <c r="N16" s="23"/>
    </row>
    <row r="17" spans="2:14" s="5" customFormat="1" ht="34.5" customHeight="1">
      <c r="B17" s="20"/>
      <c r="C17" s="179" t="s">
        <v>1063</v>
      </c>
      <c r="D17" s="1113" t="s">
        <v>1064</v>
      </c>
      <c r="E17" s="1113"/>
      <c r="F17" s="1113"/>
      <c r="G17" s="1113"/>
      <c r="H17" s="749"/>
      <c r="I17" s="1108" t="s">
        <v>1065</v>
      </c>
      <c r="J17" s="1108"/>
      <c r="K17" s="1108"/>
      <c r="L17" s="1108"/>
      <c r="M17" s="1108"/>
      <c r="N17" s="23"/>
    </row>
    <row r="18" spans="2:14" s="5" customFormat="1" ht="36" customHeight="1">
      <c r="B18" s="20"/>
      <c r="C18" s="179" t="s">
        <v>1066</v>
      </c>
      <c r="D18" s="1113" t="s">
        <v>1067</v>
      </c>
      <c r="E18" s="1113"/>
      <c r="F18" s="1113"/>
      <c r="G18" s="1113"/>
      <c r="H18" s="750"/>
      <c r="I18" s="1086" t="s">
        <v>1068</v>
      </c>
      <c r="J18" s="1086"/>
      <c r="K18" s="1086"/>
      <c r="L18" s="1086"/>
      <c r="M18" s="1086"/>
      <c r="N18" s="23"/>
    </row>
    <row r="19" spans="2:14" s="5" customFormat="1" ht="11.25">
      <c r="B19" s="20"/>
      <c r="C19" s="154"/>
      <c r="D19" s="1086"/>
      <c r="E19" s="1086"/>
      <c r="F19" s="1086"/>
      <c r="G19" s="1086"/>
      <c r="H19" s="128"/>
      <c r="I19" s="1091"/>
      <c r="J19" s="1091"/>
      <c r="K19" s="1091"/>
      <c r="L19" s="1091"/>
      <c r="M19" s="1091"/>
      <c r="N19" s="23"/>
    </row>
    <row r="20" spans="2:14" s="5" customFormat="1" ht="11.25" customHeight="1">
      <c r="B20" s="20"/>
      <c r="C20" s="178" t="s">
        <v>294</v>
      </c>
      <c r="D20" s="747"/>
      <c r="E20" s="744"/>
      <c r="F20" s="744"/>
      <c r="G20" s="744"/>
      <c r="H20" s="744"/>
      <c r="I20" s="744"/>
      <c r="J20" s="744"/>
      <c r="K20" s="744"/>
      <c r="L20" s="744"/>
      <c r="M20" s="744"/>
      <c r="N20" s="23"/>
    </row>
    <row r="21" spans="2:14" s="5" customFormat="1" ht="11.25" customHeight="1">
      <c r="B21" s="20"/>
      <c r="C21" s="182"/>
      <c r="D21" s="748"/>
      <c r="E21" s="725"/>
      <c r="F21" s="725"/>
      <c r="G21" s="725"/>
      <c r="H21" s="725"/>
      <c r="I21" s="725"/>
      <c r="J21" s="725"/>
      <c r="K21" s="725"/>
      <c r="L21" s="725"/>
      <c r="M21" s="725"/>
      <c r="N21" s="23"/>
    </row>
    <row r="22" spans="2:14" s="5" customFormat="1" ht="42" customHeight="1">
      <c r="B22" s="20"/>
      <c r="C22" s="179" t="s">
        <v>1069</v>
      </c>
      <c r="D22" s="1108" t="s">
        <v>1070</v>
      </c>
      <c r="E22" s="1108"/>
      <c r="F22" s="1108"/>
      <c r="G22" s="1108"/>
      <c r="H22" s="750"/>
      <c r="I22" s="1108" t="s">
        <v>877</v>
      </c>
      <c r="J22" s="1108"/>
      <c r="K22" s="1108"/>
      <c r="L22" s="1108"/>
      <c r="M22" s="1108"/>
      <c r="N22" s="23"/>
    </row>
    <row r="23" spans="2:14" s="5" customFormat="1" ht="42" customHeight="1">
      <c r="B23" s="20"/>
      <c r="C23" s="179" t="s">
        <v>1071</v>
      </c>
      <c r="D23" s="1108" t="s">
        <v>1072</v>
      </c>
      <c r="E23" s="1108"/>
      <c r="F23" s="1108"/>
      <c r="G23" s="1108"/>
      <c r="H23" s="749"/>
      <c r="I23" s="1108" t="s">
        <v>877</v>
      </c>
      <c r="J23" s="1108"/>
      <c r="K23" s="1108"/>
      <c r="L23" s="1108"/>
      <c r="M23" s="1108"/>
      <c r="N23" s="23"/>
    </row>
    <row r="24" spans="2:14" s="5" customFormat="1" ht="27" customHeight="1">
      <c r="B24" s="20"/>
      <c r="C24" s="179" t="s">
        <v>1073</v>
      </c>
      <c r="D24" s="1113" t="s">
        <v>1074</v>
      </c>
      <c r="E24" s="1113"/>
      <c r="F24" s="1113"/>
      <c r="G24" s="1113"/>
      <c r="H24" s="749"/>
      <c r="I24" s="1108" t="s">
        <v>877</v>
      </c>
      <c r="J24" s="1108"/>
      <c r="K24" s="1108"/>
      <c r="L24" s="1108"/>
      <c r="M24" s="1108"/>
      <c r="N24" s="207"/>
    </row>
    <row r="25" spans="2:14" s="5" customFormat="1" ht="25.5" customHeight="1">
      <c r="B25" s="20"/>
      <c r="C25" s="179" t="s">
        <v>1075</v>
      </c>
      <c r="D25" s="1115" t="s">
        <v>1076</v>
      </c>
      <c r="E25" s="1115"/>
      <c r="F25" s="1115"/>
      <c r="G25" s="1115"/>
      <c r="H25" s="750"/>
      <c r="I25" s="1086" t="s">
        <v>1077</v>
      </c>
      <c r="J25" s="1086"/>
      <c r="K25" s="1086"/>
      <c r="L25" s="1086"/>
      <c r="M25" s="1086"/>
      <c r="N25" s="23"/>
    </row>
    <row r="26" spans="2:14" s="5" customFormat="1" ht="11.25">
      <c r="B26" s="20"/>
      <c r="C26" s="180"/>
      <c r="D26" s="751"/>
      <c r="E26" s="751"/>
      <c r="F26" s="751"/>
      <c r="G26" s="751"/>
      <c r="H26" s="752"/>
      <c r="I26" s="723"/>
      <c r="J26" s="723"/>
      <c r="K26" s="723"/>
      <c r="L26" s="723"/>
      <c r="M26" s="723"/>
      <c r="N26" s="23"/>
    </row>
    <row r="27" spans="2:14" s="5" customFormat="1" ht="11.25" customHeight="1">
      <c r="B27" s="20"/>
      <c r="C27" s="178" t="s">
        <v>1078</v>
      </c>
      <c r="D27" s="747"/>
      <c r="E27" s="744"/>
      <c r="F27" s="744"/>
      <c r="G27" s="744"/>
      <c r="H27" s="744"/>
      <c r="I27" s="744"/>
      <c r="J27" s="744"/>
      <c r="K27" s="744"/>
      <c r="L27" s="744"/>
      <c r="M27" s="744"/>
      <c r="N27" s="23"/>
    </row>
    <row r="28" spans="2:14" s="5" customFormat="1" ht="11.25" customHeight="1">
      <c r="B28" s="20"/>
      <c r="C28" s="182"/>
      <c r="D28" s="748"/>
      <c r="E28" s="725"/>
      <c r="F28" s="725"/>
      <c r="G28" s="725"/>
      <c r="H28" s="742"/>
      <c r="I28" s="725"/>
      <c r="J28" s="725"/>
      <c r="K28" s="725"/>
      <c r="L28" s="725"/>
      <c r="M28" s="725"/>
      <c r="N28" s="23"/>
    </row>
    <row r="29" spans="2:14" s="5" customFormat="1" ht="34.35" customHeight="1">
      <c r="B29" s="20"/>
      <c r="C29" s="180" t="s">
        <v>1079</v>
      </c>
      <c r="D29" s="1113" t="s">
        <v>1080</v>
      </c>
      <c r="E29" s="1113"/>
      <c r="F29" s="1113"/>
      <c r="G29" s="1113"/>
      <c r="H29" s="752"/>
      <c r="I29" s="1094" t="s">
        <v>1081</v>
      </c>
      <c r="J29" s="1094"/>
      <c r="K29" s="1094"/>
      <c r="L29" s="1094"/>
      <c r="M29" s="1094"/>
      <c r="N29" s="23"/>
    </row>
    <row r="30" spans="2:14" s="5" customFormat="1" ht="35.25" customHeight="1">
      <c r="B30" s="20"/>
      <c r="C30" s="179" t="s">
        <v>1082</v>
      </c>
      <c r="D30" s="1113" t="s">
        <v>1083</v>
      </c>
      <c r="E30" s="1113"/>
      <c r="F30" s="1113"/>
      <c r="G30" s="1113"/>
      <c r="H30" s="749"/>
      <c r="I30" s="1094" t="s">
        <v>697</v>
      </c>
      <c r="J30" s="1094"/>
      <c r="K30" s="1094"/>
      <c r="L30" s="1094"/>
      <c r="M30" s="1094"/>
      <c r="N30" s="23"/>
    </row>
    <row r="31" spans="2:14" s="5" customFormat="1" ht="39" customHeight="1">
      <c r="B31" s="20"/>
      <c r="C31" s="181" t="s">
        <v>1084</v>
      </c>
      <c r="D31" s="1113" t="s">
        <v>1085</v>
      </c>
      <c r="E31" s="1113"/>
      <c r="F31" s="1113"/>
      <c r="G31" s="1113"/>
      <c r="H31" s="753"/>
      <c r="I31" s="1108" t="s">
        <v>1086</v>
      </c>
      <c r="J31" s="1108"/>
      <c r="K31" s="1108"/>
      <c r="L31" s="1108"/>
      <c r="M31" s="1108"/>
      <c r="N31" s="23"/>
    </row>
    <row r="32" spans="2:14" s="5" customFormat="1" ht="11.25">
      <c r="B32" s="20"/>
      <c r="C32" s="180"/>
      <c r="D32" s="751"/>
      <c r="E32" s="751"/>
      <c r="F32" s="751"/>
      <c r="G32" s="751"/>
      <c r="H32" s="752"/>
      <c r="I32" s="723"/>
      <c r="J32" s="723"/>
      <c r="K32" s="723"/>
      <c r="L32" s="723"/>
      <c r="M32" s="723"/>
      <c r="N32" s="23"/>
    </row>
    <row r="33" spans="1:15" s="5" customFormat="1" ht="11.25" customHeight="1">
      <c r="B33" s="20"/>
      <c r="C33" s="178" t="s">
        <v>1087</v>
      </c>
      <c r="D33" s="747"/>
      <c r="E33" s="744"/>
      <c r="F33" s="744"/>
      <c r="G33" s="744"/>
      <c r="H33" s="744"/>
      <c r="I33" s="744"/>
      <c r="J33" s="744"/>
      <c r="K33" s="744"/>
      <c r="L33" s="744"/>
      <c r="M33" s="744"/>
      <c r="N33" s="23"/>
    </row>
    <row r="34" spans="1:15" s="5" customFormat="1" ht="11.25" customHeight="1">
      <c r="B34" s="20"/>
      <c r="C34" s="182"/>
      <c r="D34" s="748"/>
      <c r="E34" s="725"/>
      <c r="F34" s="725"/>
      <c r="G34" s="725"/>
      <c r="H34" s="725"/>
      <c r="I34" s="725"/>
      <c r="J34" s="725"/>
      <c r="K34" s="725"/>
      <c r="L34" s="725"/>
      <c r="M34" s="725"/>
      <c r="N34" s="23"/>
    </row>
    <row r="35" spans="1:15" s="5" customFormat="1" ht="25.5" customHeight="1">
      <c r="B35" s="20"/>
      <c r="C35" s="179" t="s">
        <v>1088</v>
      </c>
      <c r="D35" s="1113" t="s">
        <v>1089</v>
      </c>
      <c r="E35" s="1113"/>
      <c r="F35" s="1113"/>
      <c r="G35" s="1113"/>
      <c r="H35" s="749"/>
      <c r="I35" s="1086" t="s">
        <v>1090</v>
      </c>
      <c r="J35" s="1086"/>
      <c r="K35" s="1086"/>
      <c r="L35" s="1086"/>
      <c r="M35" s="1086"/>
      <c r="N35" s="23"/>
    </row>
    <row r="36" spans="1:15" s="5" customFormat="1" ht="35.25" customHeight="1">
      <c r="B36" s="20"/>
      <c r="C36" s="181" t="s">
        <v>1091</v>
      </c>
      <c r="D36" s="1116" t="s">
        <v>1092</v>
      </c>
      <c r="E36" s="1116"/>
      <c r="F36" s="1116"/>
      <c r="G36" s="1116"/>
      <c r="H36" s="753"/>
      <c r="I36" s="1086" t="s">
        <v>738</v>
      </c>
      <c r="J36" s="1086"/>
      <c r="K36" s="1086"/>
      <c r="L36" s="1086"/>
      <c r="M36" s="1086"/>
      <c r="N36" s="23"/>
    </row>
    <row r="37" spans="1:15" s="5" customFormat="1" ht="11.25" customHeight="1">
      <c r="B37" s="20"/>
      <c r="C37" s="180"/>
      <c r="D37" s="751"/>
      <c r="E37" s="751"/>
      <c r="F37" s="751"/>
      <c r="G37" s="751"/>
      <c r="H37" s="752"/>
      <c r="I37" s="723"/>
      <c r="J37" s="723"/>
      <c r="K37" s="723"/>
      <c r="L37" s="723"/>
      <c r="M37" s="723"/>
      <c r="N37" s="23"/>
    </row>
    <row r="38" spans="1:15" s="5" customFormat="1" ht="11.25" customHeight="1">
      <c r="B38" s="20"/>
      <c r="C38" s="178" t="s">
        <v>1093</v>
      </c>
      <c r="D38" s="747"/>
      <c r="E38" s="744"/>
      <c r="F38" s="744"/>
      <c r="G38" s="744"/>
      <c r="H38" s="744"/>
      <c r="I38" s="744"/>
      <c r="J38" s="744"/>
      <c r="K38" s="744"/>
      <c r="L38" s="744"/>
      <c r="M38" s="744"/>
      <c r="N38" s="23"/>
    </row>
    <row r="39" spans="1:15" s="5" customFormat="1" ht="11.25" customHeight="1">
      <c r="B39" s="20"/>
      <c r="C39" s="182"/>
      <c r="D39" s="748"/>
      <c r="E39" s="725"/>
      <c r="F39" s="725"/>
      <c r="G39" s="725"/>
      <c r="H39" s="725"/>
      <c r="I39" s="725"/>
      <c r="J39" s="725"/>
      <c r="K39" s="725"/>
      <c r="L39" s="725"/>
      <c r="M39" s="725"/>
      <c r="N39" s="23"/>
    </row>
    <row r="40" spans="1:15" s="5" customFormat="1" ht="21" customHeight="1">
      <c r="B40" s="20"/>
      <c r="C40" s="179" t="s">
        <v>1094</v>
      </c>
      <c r="D40" s="1113" t="s">
        <v>1095</v>
      </c>
      <c r="E40" s="1113"/>
      <c r="F40" s="1113"/>
      <c r="G40" s="1113"/>
      <c r="H40" s="749"/>
      <c r="I40" s="1108" t="s">
        <v>1096</v>
      </c>
      <c r="J40" s="1108"/>
      <c r="K40" s="1108"/>
      <c r="L40" s="1108"/>
      <c r="M40" s="1108"/>
      <c r="N40" s="23"/>
    </row>
    <row r="41" spans="1:15" s="5" customFormat="1" ht="23.45" customHeight="1">
      <c r="B41" s="20"/>
      <c r="C41" s="179" t="s">
        <v>1097</v>
      </c>
      <c r="D41" s="1113" t="s">
        <v>1098</v>
      </c>
      <c r="E41" s="1113"/>
      <c r="F41" s="1113"/>
      <c r="G41" s="1113"/>
      <c r="H41" s="749"/>
      <c r="I41" s="1108" t="s">
        <v>1096</v>
      </c>
      <c r="J41" s="1108"/>
      <c r="K41" s="1108"/>
      <c r="L41" s="1108"/>
      <c r="M41" s="1108"/>
      <c r="N41" s="23"/>
    </row>
    <row r="42" spans="1:15" s="127" customFormat="1" ht="23.25" customHeight="1">
      <c r="A42" s="124"/>
      <c r="B42" s="125"/>
      <c r="C42" s="179" t="s">
        <v>1099</v>
      </c>
      <c r="D42" s="1113" t="s">
        <v>1100</v>
      </c>
      <c r="E42" s="1113"/>
      <c r="F42" s="1113"/>
      <c r="G42" s="1113"/>
      <c r="H42" s="754"/>
      <c r="I42" s="1108" t="s">
        <v>1096</v>
      </c>
      <c r="J42" s="1108"/>
      <c r="K42" s="1108"/>
      <c r="L42" s="1108"/>
      <c r="M42" s="1108"/>
      <c r="N42" s="177"/>
    </row>
    <row r="43" spans="1:15" s="5" customFormat="1" ht="11.25" customHeight="1">
      <c r="B43" s="20"/>
      <c r="C43" s="181" t="s">
        <v>1101</v>
      </c>
      <c r="D43" s="1116" t="s">
        <v>1102</v>
      </c>
      <c r="E43" s="1116"/>
      <c r="F43" s="1116"/>
      <c r="G43" s="1116"/>
      <c r="H43" s="755"/>
      <c r="I43" s="1086" t="s">
        <v>1103</v>
      </c>
      <c r="J43" s="1086"/>
      <c r="K43" s="1086"/>
      <c r="L43" s="1086"/>
      <c r="M43" s="1086"/>
      <c r="N43" s="23"/>
    </row>
    <row r="44" spans="1:15" s="5" customFormat="1" ht="11.25" customHeight="1">
      <c r="B44" s="20"/>
      <c r="C44" s="1086"/>
      <c r="D44" s="1086"/>
      <c r="E44" s="1086"/>
      <c r="F44" s="1086"/>
      <c r="G44" s="1086"/>
      <c r="H44" s="1086"/>
      <c r="I44" s="1086"/>
      <c r="J44" s="1086"/>
      <c r="K44" s="1086"/>
      <c r="L44" s="1086"/>
      <c r="M44" s="1086"/>
      <c r="N44" s="23"/>
    </row>
    <row r="45" spans="1:15" s="5" customFormat="1" ht="11.25">
      <c r="B45" s="20"/>
      <c r="C45" s="1067"/>
      <c r="D45" s="1067"/>
      <c r="E45" s="1067"/>
      <c r="F45" s="1067"/>
      <c r="G45" s="1067"/>
      <c r="H45" s="1067"/>
      <c r="I45" s="1067"/>
      <c r="J45" s="1067"/>
      <c r="K45" s="1067"/>
      <c r="L45" s="1067"/>
      <c r="M45" s="1067"/>
      <c r="N45" s="23"/>
    </row>
    <row r="46" spans="1:15" s="4" customFormat="1" ht="11.25">
      <c r="A46" s="5"/>
      <c r="B46" s="13"/>
      <c r="C46" s="5"/>
      <c r="D46" s="5"/>
      <c r="E46" s="18"/>
      <c r="F46" s="5"/>
      <c r="G46" s="5"/>
      <c r="H46" s="5"/>
      <c r="I46" s="5"/>
      <c r="J46" s="5"/>
      <c r="K46" s="5"/>
      <c r="L46" s="5"/>
      <c r="M46" s="5"/>
      <c r="N46" s="14"/>
      <c r="O46" s="5"/>
    </row>
    <row r="47" spans="1:15" s="4" customFormat="1" ht="11.25">
      <c r="A47" s="5"/>
      <c r="B47" s="13"/>
      <c r="C47" s="5"/>
      <c r="D47" s="5"/>
      <c r="E47" s="18"/>
      <c r="F47" s="5"/>
      <c r="G47" s="5"/>
      <c r="H47" s="5"/>
      <c r="I47" s="5"/>
      <c r="J47" s="5"/>
      <c r="K47" s="5"/>
      <c r="L47" s="5"/>
      <c r="M47" s="5"/>
      <c r="N47" s="14"/>
      <c r="O47" s="5"/>
    </row>
    <row r="48" spans="1:15" s="4" customFormat="1" ht="11.25">
      <c r="A48" s="5"/>
      <c r="B48" s="13"/>
      <c r="C48" s="5"/>
      <c r="D48" s="5"/>
      <c r="E48" s="18"/>
      <c r="F48" s="5"/>
      <c r="G48" s="5"/>
      <c r="H48" s="5"/>
      <c r="I48" s="5"/>
      <c r="J48" s="5"/>
      <c r="K48" s="5"/>
      <c r="L48" s="5"/>
      <c r="M48" s="5"/>
      <c r="N48" s="14"/>
      <c r="O48" s="5"/>
    </row>
    <row r="49" spans="1:15" s="4" customFormat="1" ht="11.25">
      <c r="A49" s="5"/>
      <c r="B49" s="13"/>
      <c r="C49" s="5"/>
      <c r="D49" s="5"/>
      <c r="E49" s="18"/>
      <c r="F49" s="5"/>
      <c r="G49" s="5"/>
      <c r="H49" s="5"/>
      <c r="I49" s="5"/>
      <c r="J49" s="5"/>
      <c r="K49" s="5"/>
      <c r="L49" s="5"/>
      <c r="M49" s="5"/>
      <c r="N49" s="14"/>
      <c r="O49" s="5"/>
    </row>
    <row r="50" spans="1:15" s="4" customFormat="1" ht="11.25">
      <c r="A50" s="5"/>
      <c r="B50" s="13"/>
      <c r="C50" s="5"/>
      <c r="D50" s="5"/>
      <c r="E50" s="18"/>
      <c r="F50" s="5"/>
      <c r="G50" s="5"/>
      <c r="H50" s="5"/>
      <c r="I50" s="5"/>
      <c r="J50" s="5"/>
      <c r="K50" s="5"/>
      <c r="L50" s="5"/>
      <c r="M50" s="5"/>
      <c r="N50" s="14"/>
      <c r="O50" s="5"/>
    </row>
    <row r="51" spans="1:15" s="4" customFormat="1" ht="11.25">
      <c r="A51" s="5"/>
      <c r="B51" s="13"/>
      <c r="C51" s="5"/>
      <c r="D51" s="5"/>
      <c r="E51" s="18"/>
      <c r="F51" s="5"/>
      <c r="G51" s="5"/>
      <c r="H51" s="5"/>
      <c r="I51" s="5"/>
      <c r="J51" s="5"/>
      <c r="K51" s="5"/>
      <c r="L51" s="5"/>
      <c r="M51" s="5"/>
      <c r="N51" s="14"/>
      <c r="O51" s="5"/>
    </row>
    <row r="52" spans="1:15" s="4" customFormat="1" ht="11.25">
      <c r="A52" s="5"/>
      <c r="B52" s="13"/>
      <c r="C52" s="5"/>
      <c r="D52" s="5"/>
      <c r="E52" s="18"/>
      <c r="F52" s="5"/>
      <c r="G52" s="5"/>
      <c r="H52" s="5"/>
      <c r="I52" s="5"/>
      <c r="J52" s="5"/>
      <c r="K52" s="5"/>
      <c r="L52" s="5"/>
      <c r="M52" s="5"/>
      <c r="N52" s="14"/>
      <c r="O52" s="5"/>
    </row>
    <row r="53" spans="1:15" s="4" customFormat="1" ht="11.25">
      <c r="A53" s="5"/>
      <c r="B53" s="13"/>
      <c r="C53" s="5"/>
      <c r="D53" s="5"/>
      <c r="E53" s="18"/>
      <c r="F53" s="5"/>
      <c r="G53" s="5"/>
      <c r="H53" s="5"/>
      <c r="I53" s="5"/>
      <c r="J53" s="5"/>
      <c r="K53" s="5"/>
      <c r="L53" s="5"/>
      <c r="M53" s="5"/>
      <c r="N53" s="14"/>
      <c r="O53" s="5"/>
    </row>
    <row r="54" spans="1:15" s="4" customFormat="1" ht="11.25">
      <c r="A54" s="5"/>
      <c r="B54" s="13"/>
      <c r="C54" s="5"/>
      <c r="D54" s="5"/>
      <c r="E54" s="18"/>
      <c r="F54" s="5"/>
      <c r="G54" s="5"/>
      <c r="H54" s="5"/>
      <c r="I54" s="5"/>
      <c r="J54" s="5"/>
      <c r="K54" s="5"/>
      <c r="L54" s="5"/>
      <c r="M54" s="5"/>
      <c r="N54" s="14"/>
      <c r="O54" s="5"/>
    </row>
    <row r="55" spans="1:15" s="4" customFormat="1" ht="11.25">
      <c r="A55" s="5"/>
      <c r="B55" s="24"/>
      <c r="C55" s="25"/>
      <c r="D55" s="25"/>
      <c r="E55" s="26"/>
      <c r="F55" s="25"/>
      <c r="G55" s="25"/>
      <c r="H55" s="25"/>
      <c r="I55" s="25"/>
      <c r="J55" s="25"/>
      <c r="K55" s="25"/>
      <c r="L55" s="25"/>
      <c r="M55" s="25"/>
      <c r="N55" s="27"/>
      <c r="O55" s="5"/>
    </row>
    <row r="56" spans="1:15" s="4" customFormat="1" ht="11.25">
      <c r="A56" s="5"/>
      <c r="B56" s="5"/>
      <c r="C56" s="5"/>
      <c r="D56" s="5"/>
      <c r="E56" s="18"/>
      <c r="F56" s="5"/>
      <c r="G56" s="5"/>
      <c r="H56" s="5"/>
      <c r="I56" s="5"/>
      <c r="J56" s="5"/>
      <c r="K56" s="5"/>
      <c r="L56" s="5"/>
      <c r="M56" s="5"/>
      <c r="N56" s="5"/>
      <c r="O56" s="5"/>
    </row>
    <row r="57" spans="1:15" ht="11.25" hidden="1">
      <c r="A57" s="5"/>
      <c r="B57" s="5"/>
      <c r="C57" s="5"/>
      <c r="D57" s="5"/>
      <c r="E57" s="18"/>
      <c r="F57" s="5"/>
      <c r="G57" s="5"/>
      <c r="H57" s="5"/>
      <c r="I57" s="5"/>
      <c r="J57" s="5"/>
      <c r="K57" s="5"/>
      <c r="L57" s="5"/>
      <c r="M57" s="5"/>
      <c r="N57" s="5"/>
      <c r="O57" s="5"/>
    </row>
    <row r="58" spans="1:15" ht="11.25" hidden="1">
      <c r="A58" s="5"/>
      <c r="B58" s="5"/>
      <c r="C58" s="5"/>
      <c r="D58" s="5"/>
      <c r="E58" s="18"/>
      <c r="F58" s="5"/>
      <c r="G58" s="5"/>
      <c r="H58" s="5"/>
      <c r="I58" s="5"/>
      <c r="J58" s="5"/>
      <c r="K58" s="5"/>
      <c r="L58" s="5"/>
      <c r="M58" s="5"/>
      <c r="N58" s="5"/>
      <c r="O58" s="5"/>
    </row>
    <row r="59" spans="1:15" ht="11.25" hidden="1">
      <c r="A59" s="5"/>
      <c r="B59" s="5"/>
      <c r="C59" s="5"/>
      <c r="D59" s="5"/>
      <c r="E59" s="18"/>
      <c r="F59" s="5"/>
      <c r="G59" s="5"/>
      <c r="H59" s="5"/>
      <c r="I59" s="5"/>
      <c r="J59" s="5"/>
      <c r="K59" s="5"/>
      <c r="L59" s="5"/>
      <c r="M59" s="5"/>
      <c r="N59" s="5"/>
      <c r="O59" s="5"/>
    </row>
    <row r="60" spans="1:15" ht="11.25" hidden="1">
      <c r="A60" s="5"/>
      <c r="B60" s="5"/>
      <c r="C60" s="5"/>
      <c r="D60" s="5"/>
      <c r="E60" s="18"/>
      <c r="F60" s="5"/>
      <c r="G60" s="5"/>
      <c r="H60" s="5"/>
      <c r="I60" s="5"/>
      <c r="J60" s="5"/>
      <c r="K60" s="5"/>
      <c r="L60" s="5"/>
      <c r="M60" s="5"/>
      <c r="N60" s="5"/>
      <c r="O60" s="5"/>
    </row>
    <row r="61" spans="1:15" ht="11.25" hidden="1">
      <c r="A61" s="5"/>
      <c r="B61" s="5"/>
      <c r="C61" s="5"/>
      <c r="D61" s="5"/>
      <c r="E61" s="18"/>
      <c r="F61" s="5"/>
      <c r="G61" s="5"/>
      <c r="H61" s="5"/>
      <c r="I61" s="5"/>
      <c r="J61" s="5"/>
      <c r="K61" s="5"/>
      <c r="L61" s="5"/>
      <c r="M61" s="5"/>
      <c r="N61" s="5"/>
      <c r="O61" s="5"/>
    </row>
    <row r="62" spans="1:15" ht="11.25" hidden="1">
      <c r="A62" s="5"/>
      <c r="B62" s="5"/>
      <c r="C62" s="5"/>
      <c r="D62" s="5"/>
      <c r="E62" s="18"/>
      <c r="F62" s="5"/>
      <c r="G62" s="5"/>
      <c r="H62" s="5"/>
      <c r="I62" s="5"/>
      <c r="J62" s="5"/>
      <c r="K62" s="5"/>
      <c r="L62" s="5"/>
      <c r="M62" s="5"/>
      <c r="N62" s="5"/>
      <c r="O62" s="5"/>
    </row>
    <row r="63" spans="1:15" ht="11.25" hidden="1">
      <c r="A63" s="5"/>
      <c r="B63" s="5"/>
      <c r="C63" s="5"/>
      <c r="D63" s="5"/>
      <c r="E63" s="18"/>
      <c r="F63" s="5"/>
      <c r="G63" s="5"/>
      <c r="H63" s="5"/>
      <c r="I63" s="5"/>
      <c r="J63" s="5"/>
      <c r="K63" s="5"/>
      <c r="L63" s="5"/>
      <c r="M63" s="5"/>
      <c r="N63" s="5"/>
      <c r="O63" s="5"/>
    </row>
    <row r="64" spans="1:15" ht="11.25" hidden="1">
      <c r="A64" s="5"/>
      <c r="B64" s="5"/>
      <c r="C64" s="5"/>
      <c r="D64" s="5"/>
      <c r="E64" s="18"/>
      <c r="F64" s="5"/>
      <c r="G64" s="5"/>
      <c r="H64" s="5"/>
      <c r="I64" s="5"/>
      <c r="J64" s="5"/>
      <c r="K64" s="5"/>
      <c r="L64" s="5"/>
      <c r="M64" s="5"/>
      <c r="N64" s="5"/>
      <c r="O64" s="5"/>
    </row>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sheetData>
  <mergeCells count="42">
    <mergeCell ref="D43:G43"/>
    <mergeCell ref="I43:M43"/>
    <mergeCell ref="C44:C45"/>
    <mergeCell ref="D44:G45"/>
    <mergeCell ref="H44:H45"/>
    <mergeCell ref="I44:M45"/>
    <mergeCell ref="D40:G40"/>
    <mergeCell ref="I40:M40"/>
    <mergeCell ref="D41:G41"/>
    <mergeCell ref="I41:M41"/>
    <mergeCell ref="D42:G42"/>
    <mergeCell ref="I42:M42"/>
    <mergeCell ref="D31:G31"/>
    <mergeCell ref="I31:M31"/>
    <mergeCell ref="D35:G35"/>
    <mergeCell ref="I35:M35"/>
    <mergeCell ref="D36:G36"/>
    <mergeCell ref="I36:M36"/>
    <mergeCell ref="D25:G25"/>
    <mergeCell ref="I25:M25"/>
    <mergeCell ref="D29:G29"/>
    <mergeCell ref="I29:M29"/>
    <mergeCell ref="D30:G30"/>
    <mergeCell ref="I30:M30"/>
    <mergeCell ref="D22:G22"/>
    <mergeCell ref="I22:M22"/>
    <mergeCell ref="D23:G23"/>
    <mergeCell ref="I23:M23"/>
    <mergeCell ref="D24:G24"/>
    <mergeCell ref="I24:M24"/>
    <mergeCell ref="D17:G17"/>
    <mergeCell ref="I17:M17"/>
    <mergeCell ref="D18:G18"/>
    <mergeCell ref="I18:M18"/>
    <mergeCell ref="D19:G19"/>
    <mergeCell ref="I19:M19"/>
    <mergeCell ref="D14:G14"/>
    <mergeCell ref="I14:M14"/>
    <mergeCell ref="D15:G15"/>
    <mergeCell ref="I15:M15"/>
    <mergeCell ref="D16:G16"/>
    <mergeCell ref="I16:M16"/>
  </mergeCells>
  <phoneticPr fontId="52" type="noConversion"/>
  <hyperlinks>
    <hyperlink ref="I29:M29" r:id="rId1" display="2026 Annual Report, Chair and CEO Letter to Securityholders, pg. 10-11, Leased assets and related leases, pg. 134" xr:uid="{5019FE93-C3A3-46EE-BABA-7F615A3383B8}"/>
    <hyperlink ref="I30:M30" r:id="rId2" display="FY26 ESG Basis of Preparation" xr:uid="{048CA7D1-C9BE-4997-AE04-238523A916D3}"/>
    <hyperlink ref="I18" r:id="rId3" display="https://www.cromwellpropertygroup.com/sustainability/reports" xr:uid="{722D5924-A1A1-4B59-BE98-0C63DD49946E}"/>
    <hyperlink ref="I18:M18" r:id="rId4" display="2026 Annual Report, Decarbonisation, pg. 27; Energy Management, pg. 28" xr:uid="{D7B90B72-4C42-499C-85B9-BB96A4BA0DA5}"/>
    <hyperlink ref="I25" r:id="rId5" display="https://www.cromwellpropertygroup.com/sustainability/reports" xr:uid="{1E3FDF36-A262-4ECF-A88D-AC54ECA35174}"/>
    <hyperlink ref="I25:M25" r:id="rId6" display="2026 Annual Report, Water management, pg. 29" xr:uid="{4B5D548F-23AA-46AE-BC99-FA661DB383FC}"/>
    <hyperlink ref="I36:M36" r:id="rId7" display="2026 Annual Report, Climate and nature-related financial disclosures, pg. 30-37" xr:uid="{8C939AD6-2EFD-4CCE-BCCD-74C7D2ADBB8A}"/>
    <hyperlink ref="I43:M43" r:id="rId8" display="2026 Annual Report, FY26 Highlights, pg. 8; Financial Report, pg. 73-80" xr:uid="{9D07E093-E113-4FA6-A087-AC9D2BDD0702}"/>
    <hyperlink ref="I31" r:id="rId9" display="https://www.cromwellpropertygroup.com/sustainability/reports" xr:uid="{1B61E74B-A063-49D9-AEE7-EB54C12026A1}"/>
    <hyperlink ref="I31:M31" r:id="rId10" display="2026 Annual Report, Waste management and circular economy, p 28" xr:uid="{F29F1617-EA1E-464A-B808-C3EA3D3815E1}"/>
    <hyperlink ref="I35:M35" r:id="rId11" display="2026 Annual Report, Climate and nature-related financial disclosures, pg. 30-37" xr:uid="{1F48C089-79D7-4F9C-96DC-69E2E18EF2AA}"/>
  </hyperlinks>
  <pageMargins left="0.25" right="0.25" top="0.75" bottom="0.75" header="0.3" footer="0.3"/>
  <pageSetup paperSize="9" orientation="landscape" r:id="rId12"/>
  <drawing r:id="rId1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7A0A3-8D0C-4056-BB80-84C1E263AD02}">
  <sheetPr codeName="Sheet9">
    <tabColor rgb="FF71C5E8"/>
    <pageSetUpPr autoPageBreaks="0" fitToPage="1"/>
  </sheetPr>
  <dimension ref="A1:O67"/>
  <sheetViews>
    <sheetView workbookViewId="0"/>
  </sheetViews>
  <sheetFormatPr defaultColWidth="0" defaultRowHeight="11.25" zeroHeight="1"/>
  <cols>
    <col min="1" max="1" width="2.140625" style="4" customWidth="1"/>
    <col min="2" max="2" width="8.85546875" style="5" customWidth="1"/>
    <col min="3" max="3" width="20" style="5" customWidth="1"/>
    <col min="4" max="4" width="26.5703125" style="5" customWidth="1"/>
    <col min="5" max="7" width="21.140625" style="5" customWidth="1"/>
    <col min="8" max="8" width="9.42578125" style="5" customWidth="1"/>
    <col min="9" max="9" width="7.42578125" style="5" customWidth="1"/>
    <col min="10" max="10" width="2.140625" style="4" customWidth="1"/>
    <col min="11" max="13" width="9.140625" style="4" hidden="1" customWidth="1"/>
    <col min="14" max="15" width="9.85546875" style="4" hidden="1" customWidth="1"/>
    <col min="16" max="16384" width="9.140625" style="4" hidden="1"/>
  </cols>
  <sheetData>
    <row r="1" spans="1:11"/>
    <row r="2" spans="1:11" s="2" customFormat="1" ht="14.25">
      <c r="A2" s="4"/>
      <c r="B2" s="36"/>
      <c r="C2" s="37"/>
      <c r="D2" s="37"/>
      <c r="E2" s="37"/>
      <c r="F2" s="37"/>
      <c r="G2" s="37"/>
      <c r="H2" s="37"/>
      <c r="I2" s="38"/>
    </row>
    <row r="3" spans="1:11" s="1" customFormat="1" ht="12">
      <c r="A3" s="4"/>
      <c r="B3" s="28"/>
      <c r="C3" s="195"/>
      <c r="D3" s="195"/>
      <c r="I3" s="30"/>
    </row>
    <row r="4" spans="1:11" s="2" customFormat="1" ht="30.75" customHeight="1" thickBot="1">
      <c r="A4" s="1"/>
      <c r="B4" s="31"/>
      <c r="D4" s="39" t="s">
        <v>1104</v>
      </c>
      <c r="F4" s="34"/>
      <c r="G4" s="34"/>
      <c r="H4" s="34"/>
      <c r="I4" s="35"/>
      <c r="J4"/>
      <c r="K4"/>
    </row>
    <row r="5" spans="1:11" s="3" customFormat="1" ht="28.5" customHeight="1" thickBot="1">
      <c r="A5" s="1"/>
      <c r="B5" s="41"/>
      <c r="C5" s="42"/>
      <c r="D5" s="43" t="s">
        <v>14</v>
      </c>
      <c r="E5" s="45"/>
      <c r="F5" s="45"/>
      <c r="G5" s="45"/>
      <c r="H5" s="46"/>
      <c r="I5" s="47"/>
    </row>
    <row r="6" spans="1:11" ht="12">
      <c r="A6" s="1"/>
      <c r="B6" s="16"/>
      <c r="C6" s="7"/>
      <c r="D6" s="7"/>
      <c r="F6" s="17"/>
      <c r="G6" s="17"/>
      <c r="I6" s="14"/>
    </row>
    <row r="7" spans="1:11" ht="12">
      <c r="A7" s="1"/>
      <c r="B7" s="16"/>
      <c r="C7" s="7"/>
      <c r="D7" s="7"/>
      <c r="F7" s="17"/>
      <c r="G7" s="17"/>
      <c r="I7" s="14"/>
    </row>
    <row r="8" spans="1:11">
      <c r="B8" s="16"/>
      <c r="C8" s="7"/>
      <c r="D8" s="7"/>
      <c r="E8" s="7"/>
      <c r="F8" s="8"/>
      <c r="G8" s="17"/>
      <c r="I8" s="14"/>
    </row>
    <row r="9" spans="1:11" s="55" customFormat="1" ht="18.75" customHeight="1">
      <c r="A9" s="50"/>
      <c r="B9" s="51"/>
      <c r="C9" s="49" t="s">
        <v>896</v>
      </c>
      <c r="D9" s="49"/>
      <c r="E9" s="52"/>
      <c r="F9" s="52"/>
      <c r="G9" s="53"/>
      <c r="H9" s="53"/>
      <c r="I9" s="54"/>
    </row>
    <row r="10" spans="1:11" s="5" customFormat="1">
      <c r="A10" s="4"/>
      <c r="B10" s="20"/>
      <c r="C10" s="98"/>
      <c r="D10" s="98"/>
      <c r="E10" s="108"/>
      <c r="F10" s="108"/>
      <c r="G10" s="22"/>
      <c r="H10" s="22"/>
      <c r="I10" s="23"/>
    </row>
    <row r="11" spans="1:11" s="5" customFormat="1">
      <c r="A11" s="4"/>
      <c r="B11" s="20"/>
      <c r="C11" s="53"/>
      <c r="D11" s="53"/>
      <c r="E11" s="89"/>
      <c r="F11" s="88"/>
      <c r="G11" s="88"/>
      <c r="I11" s="23"/>
    </row>
    <row r="12" spans="1:11" s="5" customFormat="1">
      <c r="A12" s="4"/>
      <c r="B12" s="20"/>
      <c r="C12" s="84"/>
      <c r="D12" s="84"/>
      <c r="E12" s="86" t="s">
        <v>311</v>
      </c>
      <c r="F12" s="86" t="s">
        <v>1105</v>
      </c>
      <c r="G12" s="86" t="s">
        <v>1106</v>
      </c>
      <c r="I12" s="23"/>
    </row>
    <row r="13" spans="1:11" s="5" customFormat="1">
      <c r="A13" s="4"/>
      <c r="B13" s="20"/>
      <c r="C13" s="5" t="s">
        <v>83</v>
      </c>
      <c r="E13" s="86" t="s">
        <v>1107</v>
      </c>
      <c r="F13" s="86" t="s">
        <v>1107</v>
      </c>
      <c r="G13" s="86" t="s">
        <v>1107</v>
      </c>
      <c r="I13" s="23"/>
    </row>
    <row r="14" spans="1:11" s="5" customFormat="1">
      <c r="A14" s="4"/>
      <c r="B14" s="20"/>
      <c r="C14" s="73" t="s">
        <v>57</v>
      </c>
      <c r="D14" s="73"/>
      <c r="E14" s="83"/>
      <c r="F14" s="83"/>
      <c r="G14" s="83"/>
      <c r="I14" s="23"/>
    </row>
    <row r="15" spans="1:11" s="5" customFormat="1">
      <c r="A15" s="4"/>
      <c r="B15" s="20"/>
      <c r="C15" s="139" t="s">
        <v>84</v>
      </c>
      <c r="D15" s="139"/>
      <c r="E15" s="148">
        <v>1792.5362803225999</v>
      </c>
      <c r="F15" s="148">
        <v>8529.6660874500012</v>
      </c>
      <c r="G15" s="148">
        <f>SUM(E15:F15)</f>
        <v>10322.202367772601</v>
      </c>
      <c r="I15" s="23"/>
    </row>
    <row r="16" spans="1:11" s="5" customFormat="1">
      <c r="A16" s="4"/>
      <c r="B16" s="20"/>
      <c r="C16" s="139" t="s">
        <v>1108</v>
      </c>
      <c r="D16" s="139"/>
      <c r="E16" s="148">
        <v>1792.5362803225999</v>
      </c>
      <c r="F16" s="148">
        <v>8529.6660874500012</v>
      </c>
      <c r="G16" s="148">
        <f>SUM(E16:F16)</f>
        <v>10322.202367772601</v>
      </c>
      <c r="I16" s="23"/>
    </row>
    <row r="17" spans="1:9" s="5" customFormat="1">
      <c r="A17" s="4"/>
      <c r="B17" s="20"/>
      <c r="C17" s="139" t="s">
        <v>87</v>
      </c>
      <c r="D17" s="139"/>
      <c r="E17" s="148">
        <v>1792.5362803225999</v>
      </c>
      <c r="F17" s="148">
        <v>8529.6660874500012</v>
      </c>
      <c r="G17" s="148">
        <f>SUM(E17:F17)</f>
        <v>10322.202367772601</v>
      </c>
      <c r="I17" s="23"/>
    </row>
    <row r="18" spans="1:9" s="5" customFormat="1">
      <c r="A18" s="4"/>
      <c r="B18" s="20"/>
      <c r="C18" s="73" t="s">
        <v>1109</v>
      </c>
      <c r="D18" s="73"/>
      <c r="E18" s="83"/>
      <c r="F18" s="83"/>
      <c r="G18" s="83"/>
      <c r="I18" s="23"/>
    </row>
    <row r="19" spans="1:9" s="5" customFormat="1">
      <c r="A19" s="4"/>
      <c r="B19" s="20"/>
      <c r="C19" s="139" t="s">
        <v>1110</v>
      </c>
      <c r="D19" s="139"/>
      <c r="E19" s="148">
        <v>30.071695970000004</v>
      </c>
      <c r="F19" s="148">
        <v>188.45976800000003</v>
      </c>
      <c r="G19" s="148">
        <f>SUM(E19:F19)</f>
        <v>218.53146397000003</v>
      </c>
      <c r="I19" s="23"/>
    </row>
    <row r="20" spans="1:9" s="5" customFormat="1">
      <c r="A20" s="4"/>
      <c r="B20" s="20"/>
      <c r="C20" s="73" t="s">
        <v>59</v>
      </c>
      <c r="D20" s="73"/>
      <c r="E20" s="83"/>
      <c r="F20" s="83"/>
      <c r="G20" s="83"/>
      <c r="I20" s="23"/>
    </row>
    <row r="21" spans="1:9" s="5" customFormat="1">
      <c r="A21" s="4"/>
      <c r="B21" s="20"/>
      <c r="C21" s="139" t="s">
        <v>92</v>
      </c>
      <c r="D21" s="139"/>
      <c r="E21" s="148">
        <v>836.63904905471986</v>
      </c>
      <c r="F21" s="148">
        <v>7661.2978198151995</v>
      </c>
      <c r="G21" s="148">
        <f>SUM(E21:F21)</f>
        <v>8497.9368688699196</v>
      </c>
      <c r="I21" s="23"/>
    </row>
    <row r="22" spans="1:9" s="5" customFormat="1">
      <c r="A22" s="4"/>
      <c r="B22" s="20"/>
      <c r="C22" s="139" t="s">
        <v>94</v>
      </c>
      <c r="D22" s="139"/>
      <c r="E22" s="148">
        <v>836.63904905471986</v>
      </c>
      <c r="F22" s="148">
        <v>7661.2978198151995</v>
      </c>
      <c r="G22" s="148">
        <f t="shared" ref="G22:G35" si="0">SUM(E22:F22)</f>
        <v>8497.9368688699196</v>
      </c>
      <c r="I22" s="23"/>
    </row>
    <row r="23" spans="1:9" s="5" customFormat="1">
      <c r="A23" s="4"/>
      <c r="B23" s="20"/>
      <c r="C23" s="139" t="s">
        <v>95</v>
      </c>
      <c r="D23" s="139"/>
      <c r="E23" s="148">
        <v>836.63904905471986</v>
      </c>
      <c r="F23" s="148">
        <v>7661.2978198151995</v>
      </c>
      <c r="G23" s="148">
        <f t="shared" si="0"/>
        <v>8497.9368688699196</v>
      </c>
      <c r="I23" s="23"/>
    </row>
    <row r="24" spans="1:9" s="5" customFormat="1">
      <c r="A24" s="4"/>
      <c r="B24" s="20"/>
      <c r="C24" s="139" t="s">
        <v>98</v>
      </c>
      <c r="D24" s="139"/>
      <c r="E24" s="148">
        <v>836.63904905471986</v>
      </c>
      <c r="F24" s="148">
        <v>7661.2978198151995</v>
      </c>
      <c r="G24" s="148">
        <f t="shared" si="0"/>
        <v>8497.9368688699196</v>
      </c>
      <c r="I24" s="23"/>
    </row>
    <row r="25" spans="1:9" s="5" customFormat="1">
      <c r="A25" s="4"/>
      <c r="B25" s="20"/>
      <c r="C25" s="139" t="s">
        <v>99</v>
      </c>
      <c r="D25" s="139"/>
      <c r="E25" s="148">
        <v>836.63904905471986</v>
      </c>
      <c r="F25" s="148">
        <v>7661.2978198151995</v>
      </c>
      <c r="G25" s="148">
        <f t="shared" si="0"/>
        <v>8497.9368688699196</v>
      </c>
      <c r="I25" s="23"/>
    </row>
    <row r="26" spans="1:9" s="5" customFormat="1">
      <c r="A26" s="4"/>
      <c r="B26" s="20"/>
      <c r="C26" s="139" t="s">
        <v>103</v>
      </c>
      <c r="D26" s="139"/>
      <c r="E26" s="148">
        <v>836.63904905471986</v>
      </c>
      <c r="F26" s="148">
        <v>7661.2978198151995</v>
      </c>
      <c r="G26" s="148">
        <f t="shared" si="0"/>
        <v>8497.9368688699196</v>
      </c>
      <c r="I26" s="23"/>
    </row>
    <row r="27" spans="1:9" s="5" customFormat="1">
      <c r="A27" s="4"/>
      <c r="B27" s="20"/>
      <c r="C27" s="139" t="s">
        <v>104</v>
      </c>
      <c r="D27" s="139"/>
      <c r="E27" s="148">
        <v>836.63904905471986</v>
      </c>
      <c r="F27" s="148">
        <v>7661.2978198151995</v>
      </c>
      <c r="G27" s="148">
        <f t="shared" si="0"/>
        <v>8497.9368688699196</v>
      </c>
      <c r="I27" s="23"/>
    </row>
    <row r="28" spans="1:9" s="5" customFormat="1">
      <c r="A28" s="4"/>
      <c r="B28" s="20"/>
      <c r="C28" s="139" t="s">
        <v>105</v>
      </c>
      <c r="D28" s="139"/>
      <c r="E28" s="148">
        <v>836.63904905471986</v>
      </c>
      <c r="F28" s="148">
        <v>7661.2978198151995</v>
      </c>
      <c r="G28" s="148">
        <f t="shared" si="0"/>
        <v>8497.9368688699196</v>
      </c>
      <c r="I28" s="23"/>
    </row>
    <row r="29" spans="1:9" s="5" customFormat="1">
      <c r="A29" s="4"/>
      <c r="B29" s="20"/>
      <c r="C29" s="139" t="s">
        <v>1111</v>
      </c>
      <c r="D29" s="139"/>
      <c r="E29" s="148">
        <v>836.63904905471986</v>
      </c>
      <c r="F29" s="148">
        <v>7661.2978198151995</v>
      </c>
      <c r="G29" s="148">
        <f t="shared" si="0"/>
        <v>8497.9368688699196</v>
      </c>
      <c r="I29" s="23"/>
    </row>
    <row r="30" spans="1:9" s="5" customFormat="1">
      <c r="A30" s="4"/>
      <c r="B30" s="20"/>
      <c r="C30" s="139" t="s">
        <v>107</v>
      </c>
      <c r="D30" s="139"/>
      <c r="E30" s="148">
        <v>836.63904905471986</v>
      </c>
      <c r="F30" s="148">
        <v>7661.2978198151995</v>
      </c>
      <c r="G30" s="148">
        <f t="shared" si="0"/>
        <v>8497.9368688699196</v>
      </c>
      <c r="I30" s="23"/>
    </row>
    <row r="31" spans="1:9" s="5" customFormat="1">
      <c r="A31" s="4"/>
      <c r="B31" s="20"/>
      <c r="C31" s="139" t="s">
        <v>108</v>
      </c>
      <c r="D31" s="139"/>
      <c r="E31" s="148">
        <v>836.63904905471986</v>
      </c>
      <c r="F31" s="148">
        <v>7661.2978198151995</v>
      </c>
      <c r="G31" s="148">
        <f t="shared" si="0"/>
        <v>8497.9368688699196</v>
      </c>
      <c r="I31" s="23"/>
    </row>
    <row r="32" spans="1:9" s="5" customFormat="1">
      <c r="A32" s="4"/>
      <c r="B32" s="20"/>
      <c r="C32" s="139" t="s">
        <v>111</v>
      </c>
      <c r="D32" s="139"/>
      <c r="E32" s="148">
        <v>836.63904905471986</v>
      </c>
      <c r="F32" s="148">
        <v>7661.2978198151995</v>
      </c>
      <c r="G32" s="148">
        <f t="shared" si="0"/>
        <v>8497.9368688699196</v>
      </c>
      <c r="I32" s="23"/>
    </row>
    <row r="33" spans="1:9" s="5" customFormat="1">
      <c r="A33" s="4"/>
      <c r="B33" s="20"/>
      <c r="C33" s="139" t="s">
        <v>112</v>
      </c>
      <c r="D33" s="139"/>
      <c r="E33" s="148">
        <v>836.63904905471986</v>
      </c>
      <c r="F33" s="148">
        <v>7661.2978198151995</v>
      </c>
      <c r="G33" s="148">
        <f t="shared" si="0"/>
        <v>8497.9368688699196</v>
      </c>
      <c r="I33" s="23"/>
    </row>
    <row r="34" spans="1:9" s="5" customFormat="1">
      <c r="A34" s="4"/>
      <c r="B34" s="20"/>
      <c r="C34" s="139" t="s">
        <v>113</v>
      </c>
      <c r="D34" s="139"/>
      <c r="E34" s="148">
        <v>836.63904905471986</v>
      </c>
      <c r="F34" s="148">
        <v>7661.2978198151995</v>
      </c>
      <c r="G34" s="148">
        <f t="shared" si="0"/>
        <v>8497.9368688699196</v>
      </c>
      <c r="I34" s="23"/>
    </row>
    <row r="35" spans="1:9" s="5" customFormat="1">
      <c r="A35" s="4"/>
      <c r="B35" s="20"/>
      <c r="C35" s="139" t="s">
        <v>114</v>
      </c>
      <c r="D35" s="139"/>
      <c r="E35" s="148">
        <v>836.63904905471986</v>
      </c>
      <c r="F35" s="148">
        <v>7661.2978198151995</v>
      </c>
      <c r="G35" s="148">
        <f t="shared" si="0"/>
        <v>8497.9368688699196</v>
      </c>
      <c r="I35" s="23"/>
    </row>
    <row r="36" spans="1:9" s="5" customFormat="1">
      <c r="A36" s="4"/>
      <c r="B36" s="20"/>
      <c r="C36" s="139"/>
      <c r="D36" s="139"/>
      <c r="E36" s="148"/>
      <c r="F36" s="148"/>
      <c r="G36" s="148"/>
      <c r="I36" s="23"/>
    </row>
    <row r="37" spans="1:9" s="5" customFormat="1">
      <c r="A37" s="4"/>
      <c r="B37" s="20"/>
      <c r="C37" s="93" t="s">
        <v>54</v>
      </c>
      <c r="D37" s="93"/>
      <c r="E37" s="91"/>
      <c r="F37" s="91"/>
      <c r="G37" s="91"/>
      <c r="I37" s="23"/>
    </row>
    <row r="38" spans="1:9" s="5" customFormat="1">
      <c r="A38" s="4"/>
      <c r="B38" s="20"/>
      <c r="C38" s="190" t="s">
        <v>57</v>
      </c>
      <c r="D38" s="190"/>
      <c r="E38" s="192">
        <f>SUM(E15:E19)</f>
        <v>5407.6805369377998</v>
      </c>
      <c r="F38" s="192">
        <f>SUM(F15:F19)</f>
        <v>25777.458030350004</v>
      </c>
      <c r="G38" s="192">
        <f>SUM(E38:F38)</f>
        <v>31185.138567287802</v>
      </c>
      <c r="I38" s="23"/>
    </row>
    <row r="39" spans="1:9" s="5" customFormat="1">
      <c r="A39" s="4"/>
      <c r="B39" s="20"/>
      <c r="C39" s="139" t="s">
        <v>1109</v>
      </c>
      <c r="D39" s="139"/>
      <c r="E39" s="152">
        <f>SUM(E21:E22)</f>
        <v>1673.2780981094397</v>
      </c>
      <c r="F39" s="152">
        <f>SUM(F21:F22)</f>
        <v>15322.595639630399</v>
      </c>
      <c r="G39" s="152">
        <f>SUM(E39:F39)</f>
        <v>16995.873737739839</v>
      </c>
      <c r="I39" s="23"/>
    </row>
    <row r="40" spans="1:9" s="5" customFormat="1">
      <c r="A40" s="4"/>
      <c r="B40" s="20"/>
      <c r="C40" s="139" t="s">
        <v>59</v>
      </c>
      <c r="D40" s="139"/>
      <c r="E40" s="152">
        <f>SUM(E22:E23)</f>
        <v>1673.2780981094397</v>
      </c>
      <c r="F40" s="152">
        <f>SUM(F22:F23)</f>
        <v>15322.595639630399</v>
      </c>
      <c r="G40" s="152">
        <f>SUM(E40:F40)</f>
        <v>16995.873737739839</v>
      </c>
      <c r="I40" s="23"/>
    </row>
    <row r="41" spans="1:9" s="5" customFormat="1" ht="12" thickBot="1">
      <c r="A41" s="4"/>
      <c r="B41" s="20"/>
      <c r="C41" s="149" t="s">
        <v>74</v>
      </c>
      <c r="D41" s="149"/>
      <c r="E41" s="151">
        <f>E39+E38</f>
        <v>7080.95863504724</v>
      </c>
      <c r="F41" s="151">
        <f>F39+F38</f>
        <v>41100.053669980407</v>
      </c>
      <c r="G41" s="151">
        <f>SUM(E41:F41)</f>
        <v>48181.012305027645</v>
      </c>
      <c r="I41" s="23"/>
    </row>
    <row r="42" spans="1:9" s="5" customFormat="1" ht="12" thickTop="1">
      <c r="A42" s="4"/>
      <c r="B42" s="20"/>
      <c r="E42" s="92"/>
      <c r="F42" s="92"/>
      <c r="G42" s="22"/>
      <c r="I42" s="23"/>
    </row>
    <row r="43" spans="1:9" s="5" customFormat="1">
      <c r="A43" s="4"/>
      <c r="B43" s="20"/>
      <c r="E43" s="92"/>
      <c r="F43" s="92"/>
      <c r="G43" s="22"/>
      <c r="I43" s="23"/>
    </row>
    <row r="44" spans="1:9" s="5" customFormat="1">
      <c r="A44" s="4"/>
      <c r="B44" s="20"/>
      <c r="C44" s="93" t="s">
        <v>1112</v>
      </c>
      <c r="D44" s="93"/>
      <c r="E44" s="92"/>
      <c r="F44" s="92"/>
      <c r="G44" s="22"/>
      <c r="I44" s="23"/>
    </row>
    <row r="45" spans="1:9" s="5" customFormat="1">
      <c r="A45" s="4"/>
      <c r="B45" s="20"/>
      <c r="C45" s="190" t="s">
        <v>1113</v>
      </c>
      <c r="D45" s="190"/>
      <c r="E45" s="191">
        <f>SUM(E23:E24)</f>
        <v>1673.2780981094397</v>
      </c>
      <c r="F45" s="191">
        <f>SUM(F23:F24)</f>
        <v>15322.595639630399</v>
      </c>
      <c r="G45" s="196">
        <f>SUM(E45:F45)</f>
        <v>16995.873737739839</v>
      </c>
      <c r="I45" s="23"/>
    </row>
    <row r="46" spans="1:9" s="5" customFormat="1" ht="12" thickBot="1">
      <c r="A46" s="4"/>
      <c r="B46" s="20"/>
      <c r="C46" s="193" t="s">
        <v>1114</v>
      </c>
      <c r="D46" s="193"/>
      <c r="E46" s="194">
        <f>SUM(E24:E25)</f>
        <v>1673.2780981094397</v>
      </c>
      <c r="F46" s="194">
        <f>SUM(F24:F25)</f>
        <v>15322.595639630399</v>
      </c>
      <c r="G46" s="197">
        <f>SUM(E46:F46)</f>
        <v>16995.873737739839</v>
      </c>
      <c r="I46" s="23"/>
    </row>
    <row r="47" spans="1:9" s="5" customFormat="1" ht="12" thickTop="1">
      <c r="A47" s="4"/>
      <c r="B47" s="20"/>
      <c r="E47" s="92"/>
      <c r="F47" s="92"/>
      <c r="G47" s="22"/>
      <c r="I47" s="23"/>
    </row>
    <row r="48" spans="1:9" s="5" customFormat="1">
      <c r="A48" s="4"/>
      <c r="B48" s="20"/>
      <c r="C48" s="189" t="s">
        <v>118</v>
      </c>
      <c r="E48" s="92"/>
      <c r="F48" s="92"/>
      <c r="G48" s="22"/>
      <c r="I48" s="23"/>
    </row>
    <row r="49" spans="1:9" s="5" customFormat="1">
      <c r="A49" s="4"/>
      <c r="B49" s="20"/>
      <c r="C49" s="189" t="s">
        <v>120</v>
      </c>
      <c r="D49" s="189"/>
      <c r="E49" s="92"/>
      <c r="F49" s="92"/>
      <c r="G49" s="22"/>
      <c r="I49" s="23"/>
    </row>
    <row r="50" spans="1:9" s="5" customFormat="1">
      <c r="A50" s="4"/>
      <c r="B50" s="20"/>
      <c r="C50" s="189" t="s">
        <v>1115</v>
      </c>
      <c r="D50" s="189"/>
      <c r="G50" s="22"/>
      <c r="I50" s="23"/>
    </row>
    <row r="51" spans="1:9" s="5" customFormat="1">
      <c r="A51" s="4"/>
      <c r="B51" s="20"/>
      <c r="C51" s="19"/>
      <c r="D51" s="19"/>
      <c r="E51" s="98"/>
      <c r="F51" s="108"/>
      <c r="G51" s="108"/>
      <c r="H51" s="22"/>
      <c r="I51" s="23"/>
    </row>
    <row r="52" spans="1:9" s="5" customFormat="1">
      <c r="A52" s="4"/>
      <c r="B52" s="20"/>
      <c r="C52" s="19"/>
      <c r="D52" s="19"/>
      <c r="E52" s="98"/>
      <c r="F52" s="108"/>
      <c r="G52" s="108"/>
      <c r="H52" s="22"/>
      <c r="I52" s="23"/>
    </row>
    <row r="53" spans="1:9" s="5" customFormat="1">
      <c r="A53" s="4"/>
      <c r="B53" s="20"/>
      <c r="C53" s="19"/>
      <c r="D53" s="19"/>
      <c r="E53" s="98"/>
      <c r="F53" s="108"/>
      <c r="G53" s="108"/>
      <c r="H53" s="22"/>
      <c r="I53" s="23"/>
    </row>
    <row r="54" spans="1:9" s="5" customFormat="1">
      <c r="A54" s="4"/>
      <c r="B54" s="20"/>
      <c r="C54" s="19"/>
      <c r="D54" s="19"/>
      <c r="E54" s="19"/>
      <c r="F54" s="19"/>
      <c r="G54" s="19"/>
      <c r="H54" s="19"/>
      <c r="I54" s="23"/>
    </row>
    <row r="55" spans="1:9" s="5" customFormat="1">
      <c r="A55" s="4"/>
      <c r="B55" s="20"/>
      <c r="C55" s="19"/>
      <c r="D55" s="19"/>
      <c r="E55" s="19"/>
      <c r="F55" s="19"/>
      <c r="G55" s="19"/>
      <c r="H55" s="19"/>
      <c r="I55" s="23"/>
    </row>
    <row r="56" spans="1:9" s="5" customFormat="1">
      <c r="A56" s="4"/>
      <c r="B56" s="20"/>
      <c r="C56" s="19"/>
      <c r="D56" s="19"/>
      <c r="E56" s="19"/>
      <c r="F56" s="19"/>
      <c r="G56" s="19"/>
      <c r="H56" s="19"/>
      <c r="I56" s="23"/>
    </row>
    <row r="57" spans="1:9">
      <c r="B57" s="13"/>
      <c r="I57" s="14"/>
    </row>
    <row r="58" spans="1:9" s="5" customFormat="1">
      <c r="A58" s="4"/>
      <c r="B58" s="20"/>
      <c r="C58" s="19"/>
      <c r="D58" s="19"/>
      <c r="E58" s="19"/>
      <c r="F58" s="19"/>
      <c r="G58" s="19"/>
      <c r="H58" s="19"/>
      <c r="I58" s="23"/>
    </row>
    <row r="59" spans="1:9">
      <c r="B59" s="13"/>
      <c r="I59" s="14"/>
    </row>
    <row r="60" spans="1:9">
      <c r="B60" s="13"/>
      <c r="I60" s="14"/>
    </row>
    <row r="61" spans="1:9">
      <c r="B61" s="13"/>
      <c r="I61" s="14"/>
    </row>
    <row r="62" spans="1:9">
      <c r="B62" s="13"/>
      <c r="I62" s="14"/>
    </row>
    <row r="63" spans="1:9">
      <c r="B63" s="13"/>
      <c r="I63" s="14"/>
    </row>
    <row r="64" spans="1:9">
      <c r="B64" s="13"/>
      <c r="I64" s="14"/>
    </row>
    <row r="65" spans="2:9">
      <c r="B65" s="13"/>
      <c r="I65" s="14"/>
    </row>
    <row r="66" spans="2:9">
      <c r="B66" s="24"/>
      <c r="C66" s="25"/>
      <c r="D66" s="25"/>
      <c r="E66" s="25"/>
      <c r="F66" s="25"/>
      <c r="G66" s="25"/>
      <c r="H66" s="25"/>
      <c r="I66" s="27"/>
    </row>
    <row r="67" spans="2:9"/>
  </sheetData>
  <pageMargins left="0.25" right="0.25"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2860-50BB-4BC9-8789-6EFD4E727594}">
  <sheetPr codeName="Sheet15">
    <tabColor rgb="FFDCE8EC"/>
    <pageSetUpPr autoPageBreaks="0"/>
  </sheetPr>
  <dimension ref="A2:M62"/>
  <sheetViews>
    <sheetView workbookViewId="0"/>
  </sheetViews>
  <sheetFormatPr defaultColWidth="9.140625" defaultRowHeight="11.25"/>
  <cols>
    <col min="1" max="1" width="2.140625" style="4" customWidth="1"/>
    <col min="2" max="4" width="10.140625" style="5" customWidth="1"/>
    <col min="5" max="5" width="10.140625" style="18" customWidth="1"/>
    <col min="6" max="13" width="10.140625" style="5" customWidth="1"/>
    <col min="14" max="16384" width="9.140625" style="4"/>
  </cols>
  <sheetData>
    <row r="2" spans="1:13" s="2" customFormat="1" ht="14.25">
      <c r="A2" s="4"/>
      <c r="B2" s="36"/>
      <c r="C2" s="37"/>
      <c r="D2" s="37"/>
      <c r="E2" s="37"/>
      <c r="F2" s="37"/>
      <c r="G2" s="37"/>
      <c r="H2" s="37"/>
      <c r="I2" s="37"/>
      <c r="J2" s="37"/>
      <c r="K2" s="37"/>
      <c r="L2" s="37"/>
      <c r="M2" s="38"/>
    </row>
    <row r="3" spans="1:13" s="1" customFormat="1" ht="12">
      <c r="B3" s="28"/>
      <c r="E3" s="29"/>
      <c r="M3" s="30"/>
    </row>
    <row r="4" spans="1:13" s="2" customFormat="1" ht="30.75" customHeight="1" thickBot="1">
      <c r="A4" s="1"/>
      <c r="B4" s="31"/>
      <c r="C4" s="32"/>
      <c r="D4" s="39" t="s">
        <v>1116</v>
      </c>
      <c r="E4" s="33"/>
      <c r="F4" s="34"/>
      <c r="G4" s="34"/>
      <c r="H4" s="34"/>
      <c r="I4" s="34"/>
      <c r="J4" s="34"/>
      <c r="K4" s="34"/>
      <c r="L4" s="34"/>
      <c r="M4" s="35"/>
    </row>
    <row r="5" spans="1:13" s="3" customFormat="1" ht="28.5" customHeight="1" thickBot="1">
      <c r="A5" s="1"/>
      <c r="B5" s="41"/>
      <c r="C5" s="42"/>
      <c r="D5" s="43" t="s">
        <v>1117</v>
      </c>
      <c r="E5" s="44"/>
      <c r="F5" s="45"/>
      <c r="G5" s="46"/>
      <c r="H5" s="46"/>
      <c r="I5" s="46"/>
      <c r="J5" s="46"/>
      <c r="K5" s="46"/>
      <c r="L5" s="46"/>
      <c r="M5" s="47"/>
    </row>
    <row r="6" spans="1:13" ht="12">
      <c r="A6" s="1"/>
      <c r="B6" s="16"/>
      <c r="D6" s="17"/>
      <c r="E6" s="8"/>
      <c r="F6" s="17"/>
      <c r="M6" s="14"/>
    </row>
    <row r="7" spans="1:13">
      <c r="B7" s="16"/>
      <c r="D7" s="17"/>
      <c r="E7" s="8"/>
      <c r="F7" s="17"/>
      <c r="M7" s="14"/>
    </row>
    <row r="8" spans="1:13">
      <c r="B8" s="16"/>
      <c r="C8" s="7"/>
      <c r="D8" s="8"/>
      <c r="E8" s="8"/>
      <c r="F8" s="17"/>
      <c r="M8" s="14"/>
    </row>
    <row r="9" spans="1:13" s="6" customFormat="1" ht="28.5" customHeight="1">
      <c r="A9" s="4"/>
      <c r="B9" s="15"/>
      <c r="C9" s="11"/>
      <c r="D9" s="9"/>
      <c r="E9" s="9"/>
      <c r="F9" s="9"/>
      <c r="G9" s="10"/>
      <c r="H9" s="10"/>
      <c r="I9" s="10"/>
      <c r="J9" s="10"/>
      <c r="K9" s="10"/>
      <c r="L9" s="10"/>
      <c r="M9" s="12"/>
    </row>
    <row r="10" spans="1:13" s="5" customFormat="1">
      <c r="A10" s="6"/>
      <c r="B10" s="20"/>
      <c r="C10" s="19"/>
      <c r="D10" s="21"/>
      <c r="E10" s="21"/>
      <c r="F10" s="21"/>
      <c r="G10" s="22"/>
      <c r="H10" s="22"/>
      <c r="I10" s="22"/>
      <c r="J10" s="22"/>
      <c r="K10" s="22"/>
      <c r="L10" s="22"/>
      <c r="M10" s="23"/>
    </row>
    <row r="11" spans="1:13" s="5" customFormat="1" ht="11.25" customHeight="1">
      <c r="A11" s="4"/>
      <c r="B11" s="20"/>
      <c r="C11" s="19"/>
      <c r="D11" s="19"/>
      <c r="E11" s="19"/>
      <c r="F11" s="19"/>
      <c r="G11" s="19"/>
      <c r="H11" s="19"/>
      <c r="I11" s="19"/>
      <c r="J11" s="19"/>
      <c r="K11" s="19"/>
      <c r="L11" s="19"/>
      <c r="M11" s="23"/>
    </row>
    <row r="12" spans="1:13" s="5" customFormat="1">
      <c r="A12" s="6"/>
      <c r="B12" s="20"/>
      <c r="C12" s="19"/>
      <c r="D12" s="21"/>
      <c r="E12" s="21"/>
      <c r="F12" s="21"/>
      <c r="G12" s="22"/>
      <c r="H12" s="22"/>
      <c r="I12" s="22"/>
      <c r="J12" s="22"/>
      <c r="K12" s="22"/>
      <c r="L12" s="22"/>
      <c r="M12" s="23"/>
    </row>
    <row r="13" spans="1:13" s="5" customFormat="1">
      <c r="A13" s="4"/>
      <c r="B13" s="20"/>
      <c r="C13" s="19"/>
      <c r="D13" s="19"/>
      <c r="E13" s="19"/>
      <c r="F13" s="19"/>
      <c r="G13" s="19"/>
      <c r="H13" s="19"/>
      <c r="I13" s="19"/>
      <c r="J13" s="19"/>
      <c r="K13" s="19"/>
      <c r="L13" s="19"/>
      <c r="M13" s="23"/>
    </row>
    <row r="14" spans="1:13" s="5" customFormat="1" ht="11.25" customHeight="1">
      <c r="A14" s="6"/>
      <c r="B14" s="20"/>
      <c r="C14" s="19"/>
      <c r="D14" s="19"/>
      <c r="E14" s="19"/>
      <c r="F14" s="19"/>
      <c r="G14" s="19"/>
      <c r="H14" s="19"/>
      <c r="I14" s="19"/>
      <c r="J14" s="19"/>
      <c r="K14" s="19"/>
      <c r="L14" s="19"/>
      <c r="M14" s="23"/>
    </row>
    <row r="15" spans="1:13" s="5" customFormat="1">
      <c r="A15" s="4"/>
      <c r="B15" s="20"/>
      <c r="C15" s="19"/>
      <c r="D15" s="19"/>
      <c r="E15" s="19"/>
      <c r="F15" s="19"/>
      <c r="G15" s="19"/>
      <c r="H15" s="19"/>
      <c r="I15" s="19"/>
      <c r="J15" s="19"/>
      <c r="K15" s="19"/>
      <c r="L15" s="19"/>
      <c r="M15" s="23"/>
    </row>
    <row r="16" spans="1:13" s="5" customFormat="1">
      <c r="A16" s="6"/>
      <c r="B16" s="20"/>
      <c r="C16" s="19"/>
      <c r="D16" s="19"/>
      <c r="E16" s="19"/>
      <c r="F16" s="19"/>
      <c r="G16" s="19"/>
      <c r="H16" s="19"/>
      <c r="I16" s="19"/>
      <c r="J16" s="19"/>
      <c r="K16" s="19"/>
      <c r="L16" s="19"/>
      <c r="M16" s="23"/>
    </row>
    <row r="17" spans="1:13" s="5" customFormat="1">
      <c r="A17" s="4"/>
      <c r="B17" s="20"/>
      <c r="C17" s="19"/>
      <c r="D17" s="19"/>
      <c r="E17" s="19"/>
      <c r="F17" s="19"/>
      <c r="G17" s="19"/>
      <c r="H17" s="19"/>
      <c r="I17" s="19"/>
      <c r="J17" s="19"/>
      <c r="K17" s="19"/>
      <c r="L17" s="19"/>
      <c r="M17" s="23"/>
    </row>
    <row r="18" spans="1:13" s="5" customFormat="1">
      <c r="A18" s="6"/>
      <c r="B18" s="20"/>
      <c r="C18" s="19"/>
      <c r="D18" s="19"/>
      <c r="E18" s="19"/>
      <c r="F18" s="19"/>
      <c r="G18" s="19"/>
      <c r="H18" s="19"/>
      <c r="I18" s="19"/>
      <c r="J18" s="19"/>
      <c r="K18" s="19"/>
      <c r="L18" s="19"/>
      <c r="M18" s="23"/>
    </row>
    <row r="19" spans="1:13" s="5" customFormat="1">
      <c r="A19" s="4"/>
      <c r="B19" s="20"/>
      <c r="C19" s="19"/>
      <c r="D19" s="19"/>
      <c r="E19" s="19"/>
      <c r="F19" s="19"/>
      <c r="G19" s="19"/>
      <c r="H19" s="19"/>
      <c r="I19" s="19"/>
      <c r="J19" s="19"/>
      <c r="K19" s="19"/>
      <c r="L19" s="19"/>
      <c r="M19" s="23"/>
    </row>
    <row r="20" spans="1:13" s="5" customFormat="1">
      <c r="A20" s="6"/>
      <c r="B20" s="20"/>
      <c r="C20" s="19"/>
      <c r="D20" s="19"/>
      <c r="E20" s="19"/>
      <c r="F20" s="19"/>
      <c r="G20" s="19"/>
      <c r="H20" s="19"/>
      <c r="I20" s="19"/>
      <c r="J20" s="19"/>
      <c r="K20" s="19"/>
      <c r="L20" s="19"/>
      <c r="M20" s="23"/>
    </row>
    <row r="21" spans="1:13" s="5" customFormat="1">
      <c r="A21" s="4"/>
      <c r="B21" s="20"/>
      <c r="C21" s="19"/>
      <c r="D21" s="19"/>
      <c r="E21" s="19"/>
      <c r="F21" s="19"/>
      <c r="G21" s="19"/>
      <c r="H21" s="19"/>
      <c r="I21" s="19"/>
      <c r="J21" s="19"/>
      <c r="K21" s="19"/>
      <c r="L21" s="19"/>
      <c r="M21" s="23"/>
    </row>
    <row r="22" spans="1:13" s="5" customFormat="1">
      <c r="A22" s="6"/>
      <c r="B22" s="20"/>
      <c r="C22" s="19"/>
      <c r="D22" s="19"/>
      <c r="E22" s="19"/>
      <c r="F22" s="19"/>
      <c r="G22" s="19"/>
      <c r="H22" s="19"/>
      <c r="I22" s="19"/>
      <c r="J22" s="19"/>
      <c r="K22" s="19"/>
      <c r="L22" s="19"/>
      <c r="M22" s="23"/>
    </row>
    <row r="23" spans="1:13" s="5" customFormat="1">
      <c r="A23" s="4"/>
      <c r="B23" s="20"/>
      <c r="C23" s="19"/>
      <c r="D23" s="19"/>
      <c r="E23" s="19"/>
      <c r="F23" s="19"/>
      <c r="G23" s="19"/>
      <c r="H23" s="19"/>
      <c r="I23" s="19"/>
      <c r="J23" s="19"/>
      <c r="K23" s="19"/>
      <c r="L23" s="19"/>
      <c r="M23" s="23"/>
    </row>
    <row r="24" spans="1:13" s="5" customFormat="1">
      <c r="A24" s="4"/>
      <c r="B24" s="20"/>
      <c r="C24" s="19"/>
      <c r="D24" s="19"/>
      <c r="E24" s="19"/>
      <c r="F24" s="19"/>
      <c r="G24" s="19"/>
      <c r="H24" s="19"/>
      <c r="I24" s="19"/>
      <c r="J24" s="19"/>
      <c r="K24" s="19"/>
      <c r="L24" s="19"/>
      <c r="M24" s="23"/>
    </row>
    <row r="25" spans="1:13" s="5" customFormat="1">
      <c r="A25" s="4"/>
      <c r="B25" s="20"/>
      <c r="C25" s="19"/>
      <c r="D25" s="19"/>
      <c r="E25" s="19"/>
      <c r="F25" s="19"/>
      <c r="G25" s="19"/>
      <c r="H25" s="19"/>
      <c r="I25" s="19"/>
      <c r="J25" s="19"/>
      <c r="K25" s="19"/>
      <c r="L25" s="19"/>
      <c r="M25" s="23"/>
    </row>
    <row r="26" spans="1:13" s="5" customFormat="1">
      <c r="A26" s="4"/>
      <c r="B26" s="20"/>
      <c r="C26" s="19"/>
      <c r="D26" s="19"/>
      <c r="E26" s="19"/>
      <c r="F26" s="19"/>
      <c r="G26" s="19"/>
      <c r="H26" s="19"/>
      <c r="I26" s="19"/>
      <c r="J26" s="19"/>
      <c r="K26" s="19"/>
      <c r="L26" s="19"/>
      <c r="M26" s="23"/>
    </row>
    <row r="27" spans="1:13" s="5" customFormat="1">
      <c r="A27" s="4"/>
      <c r="B27" s="20"/>
      <c r="C27" s="19"/>
      <c r="D27" s="19"/>
      <c r="E27" s="19"/>
      <c r="F27" s="19"/>
      <c r="G27" s="19"/>
      <c r="H27" s="19"/>
      <c r="I27" s="19"/>
      <c r="J27" s="19"/>
      <c r="K27" s="19"/>
      <c r="L27" s="19"/>
      <c r="M27" s="23"/>
    </row>
    <row r="28" spans="1:13" s="5" customFormat="1">
      <c r="A28" s="4"/>
      <c r="B28" s="20"/>
      <c r="C28" s="19"/>
      <c r="D28" s="19"/>
      <c r="E28" s="19"/>
      <c r="F28" s="19"/>
      <c r="G28" s="19"/>
      <c r="H28" s="19"/>
      <c r="I28" s="19"/>
      <c r="J28" s="19"/>
      <c r="K28" s="19"/>
      <c r="L28" s="19"/>
      <c r="M28" s="23"/>
    </row>
    <row r="29" spans="1:13" s="5" customFormat="1">
      <c r="A29" s="4"/>
      <c r="B29" s="20"/>
      <c r="C29" s="19"/>
      <c r="D29" s="19"/>
      <c r="E29" s="19"/>
      <c r="F29" s="19"/>
      <c r="G29" s="19"/>
      <c r="H29" s="19"/>
      <c r="I29" s="19"/>
      <c r="J29" s="19"/>
      <c r="K29" s="19"/>
      <c r="L29" s="19"/>
      <c r="M29" s="23"/>
    </row>
    <row r="30" spans="1:13" s="5" customFormat="1">
      <c r="A30" s="4"/>
      <c r="B30" s="20"/>
      <c r="C30" s="19"/>
      <c r="D30" s="19"/>
      <c r="E30" s="19"/>
      <c r="F30" s="19"/>
      <c r="G30" s="19"/>
      <c r="H30" s="19"/>
      <c r="I30" s="19"/>
      <c r="J30" s="19"/>
      <c r="K30" s="19"/>
      <c r="L30" s="19"/>
      <c r="M30" s="23"/>
    </row>
    <row r="31" spans="1:13" s="5" customFormat="1">
      <c r="A31" s="4"/>
      <c r="B31" s="20"/>
      <c r="C31" s="19"/>
      <c r="D31" s="19"/>
      <c r="E31" s="19"/>
      <c r="F31" s="19"/>
      <c r="G31" s="19"/>
      <c r="H31" s="19"/>
      <c r="I31" s="19"/>
      <c r="J31" s="19"/>
      <c r="K31" s="19"/>
      <c r="L31" s="19"/>
      <c r="M31" s="23"/>
    </row>
    <row r="32" spans="1:13" s="5" customFormat="1">
      <c r="A32" s="4"/>
      <c r="B32" s="20"/>
      <c r="C32" s="19"/>
      <c r="D32" s="19"/>
      <c r="E32" s="19"/>
      <c r="F32" s="19"/>
      <c r="G32" s="19"/>
      <c r="H32" s="19"/>
      <c r="I32" s="19"/>
      <c r="J32" s="19"/>
      <c r="K32" s="19"/>
      <c r="L32" s="19"/>
      <c r="M32" s="23"/>
    </row>
    <row r="33" spans="1:13" s="5" customFormat="1" ht="11.25" customHeight="1">
      <c r="A33" s="4"/>
      <c r="B33" s="20"/>
      <c r="C33" s="19"/>
      <c r="D33" s="19"/>
      <c r="E33" s="19"/>
      <c r="F33" s="19"/>
      <c r="G33" s="19"/>
      <c r="H33" s="19"/>
      <c r="I33" s="19"/>
      <c r="J33" s="19"/>
      <c r="K33" s="19"/>
      <c r="L33" s="19"/>
      <c r="M33" s="23"/>
    </row>
    <row r="34" spans="1:13" s="5" customFormat="1">
      <c r="A34" s="4"/>
      <c r="B34" s="20"/>
      <c r="C34" s="19"/>
      <c r="D34" s="19"/>
      <c r="E34" s="19"/>
      <c r="F34" s="19"/>
      <c r="G34" s="19"/>
      <c r="H34" s="19"/>
      <c r="I34" s="19"/>
      <c r="J34" s="19"/>
      <c r="K34" s="19"/>
      <c r="L34" s="19"/>
      <c r="M34" s="23"/>
    </row>
    <row r="35" spans="1:13" s="5" customFormat="1">
      <c r="A35" s="4"/>
      <c r="B35" s="16"/>
      <c r="C35" s="7"/>
      <c r="D35" s="8"/>
      <c r="E35" s="8"/>
      <c r="F35" s="8"/>
      <c r="M35" s="14"/>
    </row>
    <row r="36" spans="1:13" s="7" customFormat="1">
      <c r="A36" s="4"/>
      <c r="B36" s="13"/>
      <c r="C36" s="5"/>
      <c r="D36" s="5"/>
      <c r="E36" s="5"/>
      <c r="F36" s="5"/>
      <c r="G36" s="5"/>
      <c r="H36" s="5"/>
      <c r="I36" s="5"/>
      <c r="J36" s="5"/>
      <c r="K36" s="5"/>
      <c r="L36" s="5"/>
      <c r="M36" s="14"/>
    </row>
    <row r="37" spans="1:13">
      <c r="B37" s="13"/>
      <c r="M37" s="14"/>
    </row>
    <row r="38" spans="1:13">
      <c r="B38" s="13"/>
      <c r="M38" s="14"/>
    </row>
    <row r="39" spans="1:13">
      <c r="B39" s="13"/>
      <c r="M39" s="14"/>
    </row>
    <row r="40" spans="1:13">
      <c r="B40" s="13"/>
      <c r="M40" s="14"/>
    </row>
    <row r="41" spans="1:13">
      <c r="B41" s="13"/>
      <c r="M41" s="14"/>
    </row>
    <row r="42" spans="1:13">
      <c r="B42" s="13"/>
      <c r="M42" s="14"/>
    </row>
    <row r="43" spans="1:13">
      <c r="B43" s="13"/>
      <c r="M43" s="14"/>
    </row>
    <row r="44" spans="1:13">
      <c r="B44" s="13"/>
      <c r="M44" s="14"/>
    </row>
    <row r="45" spans="1:13">
      <c r="B45" s="13"/>
      <c r="M45" s="14"/>
    </row>
    <row r="46" spans="1:13">
      <c r="B46" s="13"/>
      <c r="M46" s="14"/>
    </row>
    <row r="47" spans="1:13">
      <c r="B47" s="13"/>
      <c r="M47" s="14"/>
    </row>
    <row r="48" spans="1:13">
      <c r="B48" s="13"/>
      <c r="M48" s="14"/>
    </row>
    <row r="49" spans="2:13">
      <c r="B49" s="13"/>
      <c r="M49" s="14"/>
    </row>
    <row r="50" spans="2:13">
      <c r="B50" s="13"/>
      <c r="M50" s="14"/>
    </row>
    <row r="51" spans="2:13">
      <c r="B51" s="13"/>
      <c r="M51" s="14"/>
    </row>
    <row r="52" spans="2:13">
      <c r="B52" s="13"/>
      <c r="M52" s="14"/>
    </row>
    <row r="53" spans="2:13">
      <c r="B53" s="13"/>
      <c r="M53" s="14"/>
    </row>
    <row r="54" spans="2:13">
      <c r="B54" s="13"/>
      <c r="M54" s="14"/>
    </row>
    <row r="55" spans="2:13">
      <c r="B55" s="13"/>
      <c r="M55" s="14"/>
    </row>
    <row r="56" spans="2:13">
      <c r="B56" s="13"/>
      <c r="M56" s="14"/>
    </row>
    <row r="57" spans="2:13">
      <c r="B57" s="13"/>
      <c r="M57" s="14"/>
    </row>
    <row r="58" spans="2:13">
      <c r="B58" s="13"/>
      <c r="M58" s="14"/>
    </row>
    <row r="59" spans="2:13">
      <c r="B59" s="13"/>
      <c r="M59" s="14"/>
    </row>
    <row r="60" spans="2:13">
      <c r="B60" s="13"/>
      <c r="M60" s="14"/>
    </row>
    <row r="61" spans="2:13">
      <c r="B61" s="13"/>
      <c r="M61" s="14"/>
    </row>
    <row r="62" spans="2:13">
      <c r="B62" s="24"/>
      <c r="C62" s="25"/>
      <c r="D62" s="25"/>
      <c r="E62" s="26"/>
      <c r="F62" s="25"/>
      <c r="G62" s="25"/>
      <c r="H62" s="25"/>
      <c r="I62" s="25"/>
      <c r="J62" s="25"/>
      <c r="K62" s="25"/>
      <c r="L62" s="25"/>
      <c r="M62" s="27"/>
    </row>
  </sheetData>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E6829-BBA5-4FF8-9073-D223DC565230}">
  <sheetPr codeName="Sheet8">
    <tabColor theme="1"/>
    <pageSetUpPr autoPageBreaks="0"/>
  </sheetPr>
  <dimension ref="A1:N83"/>
  <sheetViews>
    <sheetView tabSelected="1" topLeftCell="A16" zoomScale="116" workbookViewId="0">
      <selection activeCell="A45" sqref="A45"/>
    </sheetView>
  </sheetViews>
  <sheetFormatPr defaultColWidth="0" defaultRowHeight="9.9499999999999993" customHeight="1" zeroHeight="1"/>
  <cols>
    <col min="1" max="1" width="2.140625" style="5" customWidth="1"/>
    <col min="2" max="2" width="10.140625" style="5" customWidth="1"/>
    <col min="3" max="3" width="12.140625" style="5" customWidth="1"/>
    <col min="4" max="4" width="10.140625" style="5" customWidth="1"/>
    <col min="5" max="5" width="11.5703125" style="18" customWidth="1"/>
    <col min="6" max="13" width="11.5703125" style="5" customWidth="1"/>
    <col min="14" max="14" width="2.140625" style="5" customWidth="1"/>
    <col min="15" max="16384" width="9.140625" style="4" hidden="1"/>
  </cols>
  <sheetData>
    <row r="1" spans="1:14" ht="11.25"/>
    <row r="2" spans="1:14" s="63" customFormat="1" ht="14.25">
      <c r="A2" s="5"/>
      <c r="B2" s="60"/>
      <c r="C2" s="61"/>
      <c r="D2" s="61"/>
      <c r="E2" s="61"/>
      <c r="F2" s="61"/>
      <c r="G2" s="61"/>
      <c r="H2" s="61"/>
      <c r="I2" s="61"/>
      <c r="J2" s="61"/>
      <c r="K2" s="61"/>
      <c r="L2" s="61"/>
      <c r="M2" s="62"/>
    </row>
    <row r="3" spans="1:14" s="65" customFormat="1" ht="12">
      <c r="B3" s="64"/>
      <c r="E3" s="134"/>
      <c r="M3" s="66"/>
    </row>
    <row r="4" spans="1:14" s="63" customFormat="1" ht="30.75" customHeight="1" thickBot="1">
      <c r="A4" s="65"/>
      <c r="B4" s="67"/>
      <c r="C4" s="69" t="s">
        <v>10</v>
      </c>
      <c r="D4" s="69"/>
      <c r="E4" s="300"/>
      <c r="F4" s="70"/>
      <c r="G4" s="70"/>
      <c r="H4" s="70"/>
      <c r="I4" s="70"/>
      <c r="J4" s="70"/>
      <c r="K4" s="70"/>
      <c r="L4" s="70"/>
      <c r="M4" s="71"/>
    </row>
    <row r="5" spans="1:14" s="3" customFormat="1" ht="28.5" customHeight="1" thickBot="1">
      <c r="A5" s="65"/>
      <c r="B5" s="41"/>
      <c r="C5" s="43" t="s">
        <v>11</v>
      </c>
      <c r="D5" s="43"/>
      <c r="E5" s="44"/>
      <c r="F5" s="45"/>
      <c r="G5" s="46"/>
      <c r="H5" s="46"/>
      <c r="I5" s="46"/>
      <c r="J5" s="46"/>
      <c r="K5" s="46"/>
      <c r="L5" s="46"/>
      <c r="M5" s="47"/>
      <c r="N5" s="72"/>
    </row>
    <row r="6" spans="1:14" ht="12">
      <c r="A6" s="65"/>
      <c r="B6" s="16"/>
      <c r="D6" s="17"/>
      <c r="E6" s="8"/>
      <c r="F6" s="17"/>
      <c r="M6" s="14"/>
    </row>
    <row r="7" spans="1:14" ht="12">
      <c r="A7" s="65"/>
      <c r="B7" s="16"/>
      <c r="D7" s="17"/>
      <c r="E7" s="8"/>
      <c r="F7" s="17"/>
      <c r="M7" s="14"/>
    </row>
    <row r="8" spans="1:14" ht="12">
      <c r="A8" s="65"/>
      <c r="B8" s="16"/>
      <c r="D8" s="17"/>
      <c r="E8" s="8"/>
      <c r="F8" s="17"/>
      <c r="M8" s="14"/>
    </row>
    <row r="9" spans="1:14" ht="12">
      <c r="A9" s="65"/>
      <c r="B9" s="16"/>
      <c r="D9" s="17"/>
      <c r="E9" s="8"/>
      <c r="F9" s="17"/>
      <c r="M9" s="14"/>
    </row>
    <row r="10" spans="1:14" ht="11.25">
      <c r="B10" s="16"/>
      <c r="D10" s="17"/>
      <c r="E10" s="8"/>
      <c r="F10" s="17"/>
      <c r="M10" s="14"/>
    </row>
    <row r="11" spans="1:14" ht="11.25">
      <c r="B11" s="16"/>
      <c r="D11" s="17"/>
      <c r="E11" s="8"/>
      <c r="F11" s="17"/>
      <c r="M11" s="14"/>
    </row>
    <row r="12" spans="1:14" ht="11.25">
      <c r="B12" s="16"/>
      <c r="D12" s="17"/>
      <c r="E12" s="8"/>
      <c r="F12" s="17"/>
      <c r="M12" s="14"/>
    </row>
    <row r="13" spans="1:14" ht="11.25">
      <c r="B13" s="16"/>
      <c r="D13" s="17"/>
      <c r="E13" s="8"/>
      <c r="F13" s="17"/>
      <c r="M13" s="14"/>
    </row>
    <row r="14" spans="1:14" ht="11.25">
      <c r="B14" s="16"/>
      <c r="D14" s="17"/>
      <c r="E14" s="8"/>
      <c r="F14" s="17"/>
      <c r="M14" s="14"/>
    </row>
    <row r="15" spans="1:14" ht="11.25">
      <c r="B15" s="16"/>
      <c r="D15" s="17"/>
      <c r="E15" s="8"/>
      <c r="F15" s="17"/>
      <c r="M15" s="14"/>
    </row>
    <row r="16" spans="1:14" ht="11.25">
      <c r="B16" s="16"/>
      <c r="D16" s="17"/>
      <c r="E16" s="8"/>
      <c r="F16" s="17"/>
      <c r="M16" s="14"/>
    </row>
    <row r="17" spans="2:13" ht="11.25">
      <c r="B17" s="16"/>
      <c r="D17" s="17"/>
      <c r="E17" s="8"/>
      <c r="F17" s="17"/>
      <c r="M17" s="14"/>
    </row>
    <row r="18" spans="2:13" ht="11.25">
      <c r="B18" s="16"/>
      <c r="D18" s="17"/>
      <c r="E18" s="8"/>
      <c r="F18" s="17"/>
      <c r="M18" s="14"/>
    </row>
    <row r="19" spans="2:13" ht="11.25">
      <c r="B19" s="16"/>
      <c r="D19" s="17"/>
      <c r="E19" s="8"/>
      <c r="F19" s="17"/>
      <c r="M19" s="14"/>
    </row>
    <row r="20" spans="2:13" ht="11.25">
      <c r="B20" s="16"/>
      <c r="D20" s="17"/>
      <c r="E20" s="8"/>
      <c r="F20" s="17"/>
      <c r="M20" s="14"/>
    </row>
    <row r="21" spans="2:13" ht="11.25">
      <c r="B21" s="16"/>
      <c r="D21" s="17"/>
      <c r="E21" s="8"/>
      <c r="F21" s="17"/>
      <c r="M21" s="14"/>
    </row>
    <row r="22" spans="2:13" ht="11.25">
      <c r="B22" s="16"/>
      <c r="D22" s="17"/>
      <c r="E22" s="8"/>
      <c r="F22" s="17"/>
      <c r="M22" s="14"/>
    </row>
    <row r="23" spans="2:13" ht="11.25">
      <c r="B23" s="16"/>
      <c r="D23" s="17"/>
      <c r="E23" s="8"/>
      <c r="F23" s="17"/>
      <c r="M23" s="14"/>
    </row>
    <row r="24" spans="2:13" ht="11.25">
      <c r="B24" s="16"/>
      <c r="D24" s="17"/>
      <c r="E24" s="8"/>
      <c r="F24" s="17"/>
      <c r="M24" s="14"/>
    </row>
    <row r="25" spans="2:13" ht="11.25">
      <c r="B25" s="16"/>
      <c r="D25" s="17"/>
      <c r="E25" s="8"/>
      <c r="F25" s="17"/>
      <c r="M25" s="14"/>
    </row>
    <row r="26" spans="2:13" ht="11.25">
      <c r="B26" s="16"/>
      <c r="D26" s="17"/>
      <c r="E26" s="8"/>
      <c r="F26" s="17"/>
      <c r="M26" s="14"/>
    </row>
    <row r="27" spans="2:13" ht="11.25">
      <c r="B27" s="16"/>
      <c r="D27" s="17"/>
      <c r="E27" s="8"/>
      <c r="F27" s="17"/>
      <c r="M27" s="14"/>
    </row>
    <row r="28" spans="2:13" ht="11.25">
      <c r="B28" s="16"/>
      <c r="D28" s="17"/>
      <c r="E28" s="8"/>
      <c r="F28" s="17"/>
      <c r="M28" s="14"/>
    </row>
    <row r="29" spans="2:13" ht="11.25">
      <c r="B29" s="16"/>
      <c r="D29" s="17"/>
      <c r="E29" s="8"/>
      <c r="F29" s="17"/>
      <c r="M29" s="14"/>
    </row>
    <row r="30" spans="2:13" ht="11.25">
      <c r="B30" s="16"/>
      <c r="D30" s="17"/>
      <c r="E30" s="8"/>
      <c r="F30" s="17"/>
      <c r="M30" s="14"/>
    </row>
    <row r="31" spans="2:13" ht="11.25">
      <c r="B31" s="16"/>
      <c r="D31" s="17"/>
      <c r="E31" s="8"/>
      <c r="F31" s="17"/>
      <c r="M31" s="14"/>
    </row>
    <row r="32" spans="2:13" ht="11.25">
      <c r="B32" s="16"/>
      <c r="D32" s="17"/>
      <c r="E32" s="8"/>
      <c r="F32" s="17"/>
      <c r="M32" s="14"/>
    </row>
    <row r="33" spans="1:14" ht="11.25">
      <c r="B33" s="16"/>
      <c r="D33" s="17"/>
      <c r="E33" s="8"/>
      <c r="F33" s="17"/>
      <c r="M33" s="14"/>
    </row>
    <row r="34" spans="1:14" ht="11.25">
      <c r="B34" s="16"/>
      <c r="D34" s="17"/>
      <c r="E34" s="8"/>
      <c r="F34" s="17"/>
      <c r="M34" s="14"/>
    </row>
    <row r="35" spans="1:14" ht="11.25">
      <c r="B35" s="16"/>
      <c r="D35" s="17"/>
      <c r="E35" s="8"/>
      <c r="F35" s="17"/>
      <c r="M35" s="14"/>
    </row>
    <row r="36" spans="1:14" ht="11.25">
      <c r="B36" s="16"/>
      <c r="D36" s="17"/>
      <c r="E36" s="8"/>
      <c r="F36" s="17"/>
      <c r="M36" s="14"/>
    </row>
    <row r="37" spans="1:14" ht="11.25">
      <c r="B37" s="16"/>
      <c r="D37" s="17"/>
      <c r="E37" s="8"/>
      <c r="F37" s="17"/>
      <c r="M37" s="14"/>
    </row>
    <row r="38" spans="1:14" ht="11.25">
      <c r="B38" s="16"/>
      <c r="C38" s="261"/>
      <c r="D38" s="17"/>
      <c r="E38" s="8"/>
      <c r="F38" s="17"/>
      <c r="M38" s="14"/>
    </row>
    <row r="39" spans="1:14" ht="11.25">
      <c r="B39" s="16"/>
      <c r="C39" s="261"/>
      <c r="D39" s="17"/>
      <c r="E39" s="8"/>
      <c r="F39" s="17"/>
      <c r="M39" s="14"/>
    </row>
    <row r="40" spans="1:14" ht="11.25">
      <c r="B40" s="16"/>
      <c r="C40" s="261"/>
      <c r="D40" s="17"/>
      <c r="E40" s="8"/>
      <c r="F40" s="17"/>
      <c r="M40" s="14"/>
    </row>
    <row r="41" spans="1:14" ht="11.25">
      <c r="B41" s="16"/>
      <c r="C41" s="261"/>
      <c r="D41" s="17"/>
      <c r="E41" s="8"/>
      <c r="F41" s="17"/>
      <c r="M41" s="14"/>
    </row>
    <row r="42" spans="1:14" ht="11.25">
      <c r="B42" s="16"/>
      <c r="C42" s="261"/>
      <c r="D42" s="17"/>
      <c r="E42" s="8"/>
      <c r="F42" s="17"/>
      <c r="M42" s="14"/>
    </row>
    <row r="43" spans="1:14" ht="11.25">
      <c r="B43" s="16"/>
      <c r="C43" s="261"/>
      <c r="D43" s="17"/>
      <c r="E43" s="8"/>
      <c r="F43" s="17"/>
      <c r="M43" s="14"/>
    </row>
    <row r="44" spans="1:14" ht="12" thickBot="1">
      <c r="B44" s="16"/>
      <c r="C44" s="261"/>
      <c r="D44" s="17"/>
      <c r="E44" s="8"/>
      <c r="F44" s="17"/>
      <c r="M44" s="14"/>
    </row>
    <row r="45" spans="1:14" s="3" customFormat="1" ht="28.5" customHeight="1" thickBot="1">
      <c r="A45" s="65"/>
      <c r="B45" s="41"/>
      <c r="C45" s="77" t="s">
        <v>12</v>
      </c>
      <c r="D45" s="43"/>
      <c r="E45" s="44"/>
      <c r="F45" s="45"/>
      <c r="G45" s="46"/>
      <c r="H45" s="46"/>
      <c r="I45" s="46"/>
      <c r="J45" s="46"/>
      <c r="K45" s="46"/>
      <c r="L45" s="46"/>
      <c r="M45" s="47"/>
      <c r="N45" s="72"/>
    </row>
    <row r="46" spans="1:14" ht="12">
      <c r="A46" s="65"/>
      <c r="B46" s="16"/>
      <c r="D46" s="17"/>
      <c r="E46" s="8"/>
      <c r="F46" s="17"/>
      <c r="M46" s="14"/>
    </row>
    <row r="47" spans="1:14" s="55" customFormat="1" ht="18.75" customHeight="1">
      <c r="A47" s="301"/>
      <c r="B47" s="135"/>
      <c r="C47" s="129" t="s">
        <v>13</v>
      </c>
      <c r="D47" s="130"/>
      <c r="E47" s="130"/>
      <c r="F47" s="130"/>
      <c r="G47" s="131"/>
      <c r="H47" s="131"/>
      <c r="I47" s="131"/>
      <c r="J47" s="131"/>
      <c r="K47" s="131"/>
      <c r="L47" s="131"/>
      <c r="M47" s="54"/>
    </row>
    <row r="48" spans="1:14" s="5" customFormat="1" ht="11.25">
      <c r="B48" s="20"/>
      <c r="C48" s="19"/>
      <c r="D48" s="19"/>
      <c r="E48" s="19"/>
      <c r="F48" s="19"/>
      <c r="G48" s="19"/>
      <c r="H48" s="19"/>
      <c r="I48" s="19"/>
      <c r="J48" s="19"/>
      <c r="K48" s="19"/>
      <c r="L48" s="19"/>
      <c r="M48" s="23"/>
    </row>
    <row r="49" spans="1:13" s="5" customFormat="1" ht="39.950000000000003" customHeight="1">
      <c r="A49" s="6"/>
      <c r="B49" s="20"/>
      <c r="C49" s="1026" t="s">
        <v>14</v>
      </c>
      <c r="D49" s="1026"/>
      <c r="E49" s="1027" t="s">
        <v>15</v>
      </c>
      <c r="F49" s="1027"/>
      <c r="G49" s="1027"/>
      <c r="H49" s="1027"/>
      <c r="I49" s="1027"/>
      <c r="J49" s="1027"/>
      <c r="K49" s="1027"/>
      <c r="L49" s="1027"/>
      <c r="M49" s="23"/>
    </row>
    <row r="50" spans="1:13" s="5" customFormat="1" ht="39.950000000000003" customHeight="1">
      <c r="A50" s="6"/>
      <c r="B50" s="20"/>
      <c r="C50" s="1026" t="s">
        <v>16</v>
      </c>
      <c r="D50" s="1026"/>
      <c r="E50" s="1027" t="s">
        <v>17</v>
      </c>
      <c r="F50" s="1027"/>
      <c r="G50" s="1027"/>
      <c r="H50" s="1027"/>
      <c r="I50" s="1027"/>
      <c r="J50" s="1027"/>
      <c r="K50" s="1027"/>
      <c r="L50" s="1027"/>
      <c r="M50" s="23"/>
    </row>
    <row r="51" spans="1:13" s="5" customFormat="1" ht="39.950000000000003" customHeight="1">
      <c r="A51" s="6"/>
      <c r="B51" s="20"/>
      <c r="C51" s="1026" t="s">
        <v>18</v>
      </c>
      <c r="D51" s="1026"/>
      <c r="E51" s="1027" t="s">
        <v>19</v>
      </c>
      <c r="F51" s="1027"/>
      <c r="G51" s="1027"/>
      <c r="H51" s="1027"/>
      <c r="I51" s="1027"/>
      <c r="J51" s="1027"/>
      <c r="K51" s="1027"/>
      <c r="L51" s="1027"/>
      <c r="M51" s="23"/>
    </row>
    <row r="52" spans="1:13" s="5" customFormat="1" ht="39.950000000000003" customHeight="1">
      <c r="A52" s="6"/>
      <c r="B52" s="20"/>
      <c r="C52" s="1026" t="s">
        <v>20</v>
      </c>
      <c r="D52" s="1026"/>
      <c r="E52" s="1027" t="s">
        <v>21</v>
      </c>
      <c r="F52" s="1027"/>
      <c r="G52" s="1027"/>
      <c r="H52" s="1027"/>
      <c r="I52" s="1027"/>
      <c r="J52" s="1027"/>
      <c r="K52" s="1027"/>
      <c r="L52" s="1027"/>
      <c r="M52" s="23"/>
    </row>
    <row r="53" spans="1:13" s="5" customFormat="1" ht="39.950000000000003" customHeight="1">
      <c r="A53" s="6"/>
      <c r="B53" s="20"/>
      <c r="C53" s="673" t="s">
        <v>22</v>
      </c>
      <c r="D53" s="673" t="s">
        <v>23</v>
      </c>
      <c r="E53" s="1027" t="s">
        <v>24</v>
      </c>
      <c r="F53" s="1027"/>
      <c r="G53" s="1027"/>
      <c r="H53" s="1027"/>
      <c r="I53" s="1027"/>
      <c r="J53" s="1027"/>
      <c r="K53" s="1027"/>
      <c r="L53" s="1027"/>
      <c r="M53" s="23"/>
    </row>
    <row r="54" spans="1:13" s="5" customFormat="1" ht="39.950000000000003" customHeight="1">
      <c r="A54" s="6"/>
      <c r="B54" s="20"/>
      <c r="C54" s="1026" t="s">
        <v>25</v>
      </c>
      <c r="D54" s="1026"/>
      <c r="E54" s="1027" t="s">
        <v>26</v>
      </c>
      <c r="F54" s="1027"/>
      <c r="G54" s="1027"/>
      <c r="H54" s="1027"/>
      <c r="I54" s="1027"/>
      <c r="J54" s="1027"/>
      <c r="K54" s="1027"/>
      <c r="L54" s="1027"/>
      <c r="M54" s="23"/>
    </row>
    <row r="55" spans="1:13" s="5" customFormat="1" ht="39.950000000000003" customHeight="1">
      <c r="A55" s="6"/>
      <c r="B55" s="20"/>
      <c r="C55" s="1026" t="s">
        <v>27</v>
      </c>
      <c r="D55" s="1026"/>
      <c r="E55" s="1027" t="s">
        <v>28</v>
      </c>
      <c r="F55" s="1027"/>
      <c r="G55" s="1027"/>
      <c r="H55" s="1027"/>
      <c r="I55" s="1027"/>
      <c r="J55" s="1027"/>
      <c r="K55" s="1027"/>
      <c r="L55" s="1027"/>
      <c r="M55" s="23"/>
    </row>
    <row r="56" spans="1:13" s="5" customFormat="1" ht="11.25">
      <c r="B56" s="20"/>
      <c r="C56" s="19"/>
      <c r="D56" s="19"/>
      <c r="E56" s="19"/>
      <c r="F56" s="19"/>
      <c r="G56" s="19"/>
      <c r="H56" s="19"/>
      <c r="I56" s="19"/>
      <c r="J56" s="19"/>
      <c r="K56" s="19"/>
      <c r="L56" s="19"/>
      <c r="M56" s="23"/>
    </row>
    <row r="57" spans="1:13" s="55" customFormat="1" ht="18.75" customHeight="1">
      <c r="A57" s="301"/>
      <c r="B57" s="135"/>
      <c r="C57" s="129" t="s">
        <v>5</v>
      </c>
      <c r="D57" s="130"/>
      <c r="E57" s="130"/>
      <c r="F57" s="130"/>
      <c r="G57" s="131"/>
      <c r="H57" s="131"/>
      <c r="I57" s="131"/>
      <c r="J57" s="131"/>
      <c r="K57" s="131"/>
      <c r="L57" s="131"/>
      <c r="M57" s="54"/>
    </row>
    <row r="58" spans="1:13" s="5" customFormat="1" ht="11.25">
      <c r="B58" s="20"/>
      <c r="C58" s="19"/>
      <c r="D58" s="19"/>
      <c r="E58" s="19"/>
      <c r="F58" s="19"/>
      <c r="G58" s="19"/>
      <c r="H58" s="19"/>
      <c r="I58" s="19"/>
      <c r="J58" s="19"/>
      <c r="K58" s="19"/>
      <c r="L58" s="19"/>
      <c r="M58" s="23"/>
    </row>
    <row r="59" spans="1:13" s="5" customFormat="1" ht="39.950000000000003" customHeight="1">
      <c r="A59" s="6"/>
      <c r="B59" s="20"/>
      <c r="C59" s="1026" t="s">
        <v>29</v>
      </c>
      <c r="D59" s="1026"/>
      <c r="E59" s="1027" t="s">
        <v>30</v>
      </c>
      <c r="F59" s="1027"/>
      <c r="G59" s="1027"/>
      <c r="H59" s="1027"/>
      <c r="I59" s="1027"/>
      <c r="J59" s="1027"/>
      <c r="K59" s="1027"/>
      <c r="L59" s="1027"/>
      <c r="M59" s="23"/>
    </row>
    <row r="60" spans="1:13" s="5" customFormat="1" ht="39.950000000000003" customHeight="1">
      <c r="A60" s="6"/>
      <c r="B60" s="20"/>
      <c r="C60" s="1026" t="s">
        <v>31</v>
      </c>
      <c r="D60" s="1026"/>
      <c r="E60" s="1027" t="s">
        <v>32</v>
      </c>
      <c r="F60" s="1027"/>
      <c r="G60" s="1027"/>
      <c r="H60" s="1027"/>
      <c r="I60" s="1027"/>
      <c r="J60" s="1027"/>
      <c r="K60" s="1027"/>
      <c r="L60" s="1027"/>
      <c r="M60" s="23"/>
    </row>
    <row r="61" spans="1:13" s="5" customFormat="1" ht="39.950000000000003" customHeight="1">
      <c r="A61" s="6"/>
      <c r="B61" s="20"/>
      <c r="C61" s="1026" t="s">
        <v>33</v>
      </c>
      <c r="D61" s="1026"/>
      <c r="E61" s="1027" t="s">
        <v>34</v>
      </c>
      <c r="F61" s="1027"/>
      <c r="G61" s="1027"/>
      <c r="H61" s="1027"/>
      <c r="I61" s="1027"/>
      <c r="J61" s="1027"/>
      <c r="K61" s="1027"/>
      <c r="L61" s="1027"/>
      <c r="M61" s="23"/>
    </row>
    <row r="62" spans="1:13" s="5" customFormat="1" ht="11.25">
      <c r="B62" s="20"/>
      <c r="C62" s="19"/>
      <c r="D62" s="19"/>
      <c r="E62" s="19"/>
      <c r="F62" s="19"/>
      <c r="G62" s="19"/>
      <c r="H62" s="19"/>
      <c r="I62" s="19"/>
      <c r="J62" s="19"/>
      <c r="K62" s="19"/>
      <c r="L62" s="19"/>
      <c r="M62" s="23"/>
    </row>
    <row r="63" spans="1:13" s="55" customFormat="1" ht="18.75" customHeight="1">
      <c r="A63" s="301"/>
      <c r="B63" s="135"/>
      <c r="C63" s="129" t="s">
        <v>35</v>
      </c>
      <c r="D63" s="130"/>
      <c r="E63" s="130"/>
      <c r="F63" s="130"/>
      <c r="G63" s="131"/>
      <c r="H63" s="131"/>
      <c r="I63" s="131"/>
      <c r="J63" s="131"/>
      <c r="K63" s="131"/>
      <c r="L63" s="131"/>
      <c r="M63" s="54"/>
    </row>
    <row r="64" spans="1:13" s="5" customFormat="1" ht="11.25">
      <c r="B64" s="20"/>
      <c r="C64" s="19"/>
      <c r="D64" s="19"/>
      <c r="E64" s="19"/>
      <c r="F64" s="19"/>
      <c r="G64" s="19"/>
      <c r="H64" s="19"/>
      <c r="I64" s="19"/>
      <c r="J64" s="19"/>
      <c r="K64" s="19"/>
      <c r="L64" s="19"/>
      <c r="M64" s="23"/>
    </row>
    <row r="65" spans="1:13" s="5" customFormat="1" ht="39.950000000000003" customHeight="1">
      <c r="A65" s="6"/>
      <c r="B65" s="20"/>
      <c r="C65" s="1026" t="s">
        <v>36</v>
      </c>
      <c r="D65" s="1026"/>
      <c r="E65" s="1027" t="s">
        <v>37</v>
      </c>
      <c r="F65" s="1027"/>
      <c r="G65" s="1027"/>
      <c r="H65" s="1027"/>
      <c r="I65" s="1027"/>
      <c r="J65" s="1027"/>
      <c r="K65" s="1027"/>
      <c r="L65" s="1027"/>
      <c r="M65" s="23"/>
    </row>
    <row r="66" spans="1:13" s="5" customFormat="1" ht="39.950000000000003" customHeight="1">
      <c r="A66" s="6"/>
      <c r="B66" s="20"/>
      <c r="C66" s="1026" t="s">
        <v>38</v>
      </c>
      <c r="D66" s="1026"/>
      <c r="E66" s="1027" t="s">
        <v>39</v>
      </c>
      <c r="F66" s="1027"/>
      <c r="G66" s="1027"/>
      <c r="H66" s="1027"/>
      <c r="I66" s="1027"/>
      <c r="J66" s="1027"/>
      <c r="K66" s="1027"/>
      <c r="L66" s="1027"/>
      <c r="M66" s="23"/>
    </row>
    <row r="67" spans="1:13" s="5" customFormat="1" ht="11.25">
      <c r="B67" s="20"/>
      <c r="C67" s="19"/>
      <c r="D67" s="19"/>
      <c r="E67" s="19"/>
      <c r="F67" s="19"/>
      <c r="G67" s="19"/>
      <c r="H67" s="19"/>
      <c r="I67" s="19"/>
      <c r="J67" s="19"/>
      <c r="K67" s="19"/>
      <c r="L67" s="19"/>
      <c r="M67" s="23"/>
    </row>
    <row r="68" spans="1:13" s="55" customFormat="1" ht="18.75" customHeight="1">
      <c r="A68" s="301"/>
      <c r="B68" s="135"/>
      <c r="C68" s="129" t="s">
        <v>7</v>
      </c>
      <c r="D68" s="130"/>
      <c r="E68" s="130"/>
      <c r="F68" s="130"/>
      <c r="G68" s="131"/>
      <c r="H68" s="131"/>
      <c r="I68" s="131"/>
      <c r="J68" s="131"/>
      <c r="K68" s="131"/>
      <c r="L68" s="131"/>
      <c r="M68" s="54"/>
    </row>
    <row r="69" spans="1:13" s="7" customFormat="1" ht="11.25">
      <c r="A69" s="5"/>
      <c r="B69" s="13"/>
      <c r="C69" s="5"/>
      <c r="D69" s="5"/>
      <c r="E69" s="5"/>
      <c r="F69" s="5"/>
      <c r="G69" s="5"/>
      <c r="H69" s="5"/>
      <c r="I69" s="5"/>
      <c r="J69" s="5"/>
      <c r="K69" s="5"/>
      <c r="L69" s="5"/>
      <c r="M69" s="14"/>
    </row>
    <row r="70" spans="1:13" s="5" customFormat="1" ht="39.950000000000003" customHeight="1">
      <c r="A70" s="6"/>
      <c r="B70" s="20"/>
      <c r="C70" s="1026" t="s">
        <v>40</v>
      </c>
      <c r="D70" s="1026"/>
      <c r="E70" s="1027" t="s">
        <v>41</v>
      </c>
      <c r="F70" s="1027"/>
      <c r="G70" s="1027"/>
      <c r="H70" s="1027"/>
      <c r="I70" s="1027"/>
      <c r="J70" s="1027"/>
      <c r="K70" s="1027"/>
      <c r="L70" s="1027"/>
      <c r="M70" s="23"/>
    </row>
    <row r="71" spans="1:13" s="5" customFormat="1" ht="39.950000000000003" customHeight="1">
      <c r="A71" s="6"/>
      <c r="B71" s="20"/>
      <c r="C71" s="1026" t="s">
        <v>42</v>
      </c>
      <c r="D71" s="1026"/>
      <c r="E71" s="1027" t="s">
        <v>43</v>
      </c>
      <c r="F71" s="1027"/>
      <c r="G71" s="1027"/>
      <c r="H71" s="1027"/>
      <c r="I71" s="1027"/>
      <c r="J71" s="1027"/>
      <c r="K71" s="1027"/>
      <c r="L71" s="1027"/>
      <c r="M71" s="23"/>
    </row>
    <row r="72" spans="1:13" s="5" customFormat="1" ht="39.950000000000003" customHeight="1">
      <c r="A72" s="6"/>
      <c r="B72" s="20"/>
      <c r="C72" s="1026" t="s">
        <v>44</v>
      </c>
      <c r="D72" s="1026"/>
      <c r="E72" s="1027" t="s">
        <v>45</v>
      </c>
      <c r="F72" s="1027"/>
      <c r="G72" s="1027"/>
      <c r="H72" s="1027"/>
      <c r="I72" s="1027"/>
      <c r="J72" s="1027"/>
      <c r="K72" s="1027"/>
      <c r="L72" s="1027"/>
      <c r="M72" s="23"/>
    </row>
    <row r="73" spans="1:13" ht="11.25">
      <c r="B73" s="13"/>
      <c r="M73" s="14"/>
    </row>
    <row r="74" spans="1:13" ht="11.25">
      <c r="B74" s="13"/>
      <c r="M74" s="14"/>
    </row>
    <row r="75" spans="1:13" ht="11.25">
      <c r="B75" s="13"/>
      <c r="M75" s="14"/>
    </row>
    <row r="76" spans="1:13" ht="11.25">
      <c r="B76" s="13"/>
      <c r="M76" s="14"/>
    </row>
    <row r="77" spans="1:13" ht="11.25">
      <c r="B77" s="13"/>
      <c r="M77" s="14"/>
    </row>
    <row r="78" spans="1:13" ht="11.25">
      <c r="B78" s="13"/>
      <c r="M78" s="14"/>
    </row>
    <row r="79" spans="1:13" ht="11.25">
      <c r="B79" s="13"/>
      <c r="M79" s="14"/>
    </row>
    <row r="80" spans="1:13" ht="11.25">
      <c r="B80" s="13"/>
      <c r="M80" s="14"/>
    </row>
    <row r="81" spans="2:13" ht="11.25">
      <c r="B81" s="24"/>
      <c r="C81" s="25"/>
      <c r="D81" s="25"/>
      <c r="E81" s="26"/>
      <c r="F81" s="25"/>
      <c r="G81" s="25"/>
      <c r="H81" s="25"/>
      <c r="I81" s="25"/>
      <c r="J81" s="25"/>
      <c r="K81" s="25"/>
      <c r="L81" s="25"/>
      <c r="M81" s="27"/>
    </row>
    <row r="82" spans="2:13" ht="11.25"/>
    <row r="83" spans="2:13" ht="9.9499999999999993" customHeight="1"/>
  </sheetData>
  <mergeCells count="29">
    <mergeCell ref="C72:D72"/>
    <mergeCell ref="E72:L72"/>
    <mergeCell ref="C71:D71"/>
    <mergeCell ref="E71:L71"/>
    <mergeCell ref="C65:D65"/>
    <mergeCell ref="E65:L65"/>
    <mergeCell ref="C66:D66"/>
    <mergeCell ref="E66:L66"/>
    <mergeCell ref="C70:D70"/>
    <mergeCell ref="E70:L70"/>
    <mergeCell ref="C49:D49"/>
    <mergeCell ref="E49:L49"/>
    <mergeCell ref="E53:L53"/>
    <mergeCell ref="C50:D50"/>
    <mergeCell ref="E50:L50"/>
    <mergeCell ref="C51:D51"/>
    <mergeCell ref="E51:L51"/>
    <mergeCell ref="C52:D52"/>
    <mergeCell ref="E52:L52"/>
    <mergeCell ref="C54:D54"/>
    <mergeCell ref="E54:L54"/>
    <mergeCell ref="C55:D55"/>
    <mergeCell ref="E55:L55"/>
    <mergeCell ref="C61:D61"/>
    <mergeCell ref="E61:L61"/>
    <mergeCell ref="C59:D59"/>
    <mergeCell ref="E59:L59"/>
    <mergeCell ref="C60:D60"/>
    <mergeCell ref="E60:L60"/>
  </mergeCells>
  <conditionalFormatting sqref="I47:L47">
    <cfRule type="containsText" dxfId="6" priority="4" operator="containsText" text="sustainability report">
      <formula>NOT(ISERROR(SEARCH("sustainability report",I47)))</formula>
    </cfRule>
  </conditionalFormatting>
  <conditionalFormatting sqref="I57:L57">
    <cfRule type="containsText" dxfId="5" priority="3" operator="containsText" text="sustainability report">
      <formula>NOT(ISERROR(SEARCH("sustainability report",I57)))</formula>
    </cfRule>
  </conditionalFormatting>
  <conditionalFormatting sqref="I63:L63">
    <cfRule type="containsText" dxfId="4" priority="2" operator="containsText" text="sustainability report">
      <formula>NOT(ISERROR(SEARCH("sustainability report",I63)))</formula>
    </cfRule>
  </conditionalFormatting>
  <conditionalFormatting sqref="I68:L68">
    <cfRule type="containsText" dxfId="3" priority="1" operator="containsText" text="sustainability report">
      <formula>NOT(ISERROR(SEARCH("sustainability report",I68)))</formula>
    </cfRule>
  </conditionalFormatting>
  <pageMargins left="0.23622047244094491" right="0.23622047244094491" top="0.74803149606299213" bottom="0.74803149606299213" header="0.31496062992125984" footer="0.31496062992125984"/>
  <pageSetup paperSize="9"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059D-9A02-4BAB-BB10-EFD3D93AECCF}">
  <sheetPr codeName="Sheet7">
    <tabColor rgb="FFCFE19C"/>
    <pageSetUpPr autoPageBreaks="0" fitToPage="1"/>
  </sheetPr>
  <dimension ref="A1:Q375"/>
  <sheetViews>
    <sheetView workbookViewId="0">
      <selection activeCell="H48" sqref="H48"/>
    </sheetView>
  </sheetViews>
  <sheetFormatPr defaultColWidth="0" defaultRowHeight="0" customHeight="1" zeroHeight="1"/>
  <cols>
    <col min="1" max="1" width="2.140625" style="5" customWidth="1"/>
    <col min="2" max="2" width="8.85546875" style="5" customWidth="1"/>
    <col min="3" max="3" width="24.140625" style="5" customWidth="1"/>
    <col min="4" max="5" width="23.42578125" style="5" customWidth="1"/>
    <col min="6" max="7" width="16.5703125" style="5" customWidth="1"/>
    <col min="8" max="8" width="19.28515625" style="5" customWidth="1"/>
    <col min="9" max="9" width="17.42578125" style="5" customWidth="1"/>
    <col min="10" max="10" width="10.42578125" style="5" customWidth="1"/>
    <col min="11" max="11" width="7.42578125" style="5" customWidth="1"/>
    <col min="12" max="12" width="2.140625" style="5" customWidth="1"/>
    <col min="13" max="15" width="9.140625" style="4" hidden="1" customWidth="1"/>
    <col min="16" max="17" width="9.85546875" style="4" hidden="1" customWidth="1"/>
    <col min="18" max="16384" width="9.140625" style="4" hidden="1"/>
  </cols>
  <sheetData>
    <row r="1" spans="1:13" s="5" customFormat="1" ht="11.25"/>
    <row r="2" spans="1:13" s="63" customFormat="1" ht="14.25">
      <c r="A2" s="5"/>
      <c r="B2" s="60"/>
      <c r="C2" s="61"/>
      <c r="D2" s="61"/>
      <c r="E2" s="61"/>
      <c r="F2" s="61"/>
      <c r="G2" s="61"/>
      <c r="H2" s="61"/>
      <c r="I2" s="61"/>
      <c r="J2" s="61"/>
      <c r="K2" s="62"/>
    </row>
    <row r="3" spans="1:13" s="65" customFormat="1" ht="12">
      <c r="A3" s="5"/>
      <c r="B3" s="64"/>
      <c r="C3" s="470"/>
      <c r="D3" s="470"/>
      <c r="E3" s="470"/>
      <c r="K3" s="66"/>
    </row>
    <row r="4" spans="1:13" s="63" customFormat="1" ht="30.75" customHeight="1" thickBot="1">
      <c r="A4" s="65"/>
      <c r="B4" s="67"/>
      <c r="D4" s="69" t="s">
        <v>46</v>
      </c>
      <c r="E4" s="69"/>
      <c r="G4" s="70"/>
      <c r="H4" s="70"/>
      <c r="I4" s="70"/>
      <c r="J4" s="70"/>
      <c r="K4" s="71"/>
      <c r="L4" s="357"/>
      <c r="M4" s="357"/>
    </row>
    <row r="5" spans="1:13" s="3" customFormat="1" ht="28.5" customHeight="1" thickBot="1">
      <c r="A5" s="65"/>
      <c r="B5" s="41"/>
      <c r="C5" s="42"/>
      <c r="D5" s="43" t="s">
        <v>14</v>
      </c>
      <c r="E5" s="43"/>
      <c r="F5" s="45"/>
      <c r="G5" s="45"/>
      <c r="H5" s="45"/>
      <c r="I5" s="45"/>
      <c r="J5" s="46"/>
      <c r="K5" s="47"/>
      <c r="L5" s="72"/>
    </row>
    <row r="6" spans="1:13" ht="12">
      <c r="A6" s="65"/>
      <c r="B6" s="16"/>
      <c r="C6" s="7"/>
      <c r="D6" s="7"/>
      <c r="E6" s="7"/>
      <c r="G6" s="17"/>
      <c r="H6" s="17"/>
      <c r="I6" s="17"/>
      <c r="K6" s="14"/>
    </row>
    <row r="7" spans="1:13" ht="12">
      <c r="A7" s="65"/>
      <c r="B7" s="16"/>
      <c r="C7" s="7"/>
      <c r="D7" s="7"/>
      <c r="E7" s="7"/>
      <c r="G7" s="17"/>
      <c r="H7" s="17"/>
      <c r="I7" s="17"/>
      <c r="K7" s="14"/>
    </row>
    <row r="8" spans="1:13" ht="11.25">
      <c r="B8" s="16"/>
      <c r="C8" s="7"/>
      <c r="D8" s="7"/>
      <c r="E8" s="7"/>
      <c r="F8" s="7"/>
      <c r="G8" s="8"/>
      <c r="H8" s="8"/>
      <c r="I8" s="17"/>
      <c r="K8" s="14"/>
    </row>
    <row r="9" spans="1:13" s="55" customFormat="1" ht="18.75" customHeight="1">
      <c r="A9" s="301"/>
      <c r="B9" s="51"/>
      <c r="C9" s="49" t="s">
        <v>47</v>
      </c>
      <c r="D9" s="49"/>
      <c r="E9" s="49"/>
      <c r="F9" s="52"/>
      <c r="G9" s="52"/>
      <c r="H9" s="52"/>
      <c r="I9" s="53"/>
      <c r="J9" s="53"/>
      <c r="K9" s="54"/>
    </row>
    <row r="10" spans="1:13" s="5" customFormat="1" ht="11.25">
      <c r="B10" s="20"/>
      <c r="C10" s="1034" t="s">
        <v>48</v>
      </c>
      <c r="D10" s="1034"/>
      <c r="E10" s="1034"/>
      <c r="F10" s="1034"/>
      <c r="G10" s="1034"/>
      <c r="H10" s="1034"/>
      <c r="I10" s="1034"/>
      <c r="J10" s="22"/>
      <c r="K10" s="23"/>
    </row>
    <row r="11" spans="1:13" s="5" customFormat="1" ht="11.25">
      <c r="B11" s="20"/>
      <c r="C11" s="1034"/>
      <c r="D11" s="1034"/>
      <c r="E11" s="1034"/>
      <c r="F11" s="1034"/>
      <c r="G11" s="1034"/>
      <c r="H11" s="1034"/>
      <c r="I11" s="1034"/>
      <c r="J11" s="22"/>
      <c r="K11" s="23"/>
    </row>
    <row r="12" spans="1:13" s="5" customFormat="1" ht="11.25">
      <c r="B12" s="20"/>
      <c r="C12" s="19"/>
      <c r="D12" s="19"/>
      <c r="E12" s="19"/>
      <c r="F12" s="21"/>
      <c r="G12" s="21"/>
      <c r="H12" s="21"/>
      <c r="I12" s="22"/>
      <c r="J12" s="22"/>
      <c r="K12" s="23"/>
    </row>
    <row r="13" spans="1:13" s="5" customFormat="1" ht="11.25">
      <c r="B13" s="20"/>
      <c r="C13" s="53"/>
      <c r="D13" s="53"/>
      <c r="E13" s="53"/>
      <c r="F13" s="198"/>
      <c r="G13" s="199"/>
      <c r="H13" s="884"/>
      <c r="K13" s="23"/>
    </row>
    <row r="14" spans="1:13" s="5" customFormat="1" ht="11.25">
      <c r="B14" s="20"/>
      <c r="E14" s="885" t="s">
        <v>49</v>
      </c>
      <c r="F14" s="885" t="s">
        <v>50</v>
      </c>
      <c r="G14" s="885" t="s">
        <v>51</v>
      </c>
      <c r="H14" s="885" t="s">
        <v>52</v>
      </c>
      <c r="I14" s="885" t="s">
        <v>53</v>
      </c>
      <c r="K14" s="23"/>
    </row>
    <row r="15" spans="1:13" s="5" customFormat="1" ht="11.25">
      <c r="B15" s="20"/>
      <c r="C15" s="217" t="s">
        <v>54</v>
      </c>
      <c r="D15" s="217"/>
      <c r="E15" s="237" t="s">
        <v>55</v>
      </c>
      <c r="F15" s="237" t="s">
        <v>55</v>
      </c>
      <c r="G15" s="237" t="s">
        <v>55</v>
      </c>
      <c r="H15" s="237" t="s">
        <v>56</v>
      </c>
      <c r="I15" s="237" t="s">
        <v>56</v>
      </c>
      <c r="K15" s="23"/>
    </row>
    <row r="16" spans="1:13" s="93" customFormat="1" ht="11.25">
      <c r="B16" s="20"/>
      <c r="C16" s="698" t="s">
        <v>57</v>
      </c>
      <c r="D16" s="699"/>
      <c r="E16" s="809">
        <v>3297.5220419751554</v>
      </c>
      <c r="F16" s="809">
        <f>F62</f>
        <v>1143.3798455210267</v>
      </c>
      <c r="G16" s="809">
        <f>G62</f>
        <v>591.5</v>
      </c>
      <c r="H16" s="295">
        <f>(G16-F16)/F16</f>
        <v>-0.48267410666972232</v>
      </c>
      <c r="I16" s="295">
        <f>(G16-E16)/E16</f>
        <v>-0.82062288213069767</v>
      </c>
      <c r="J16" s="1021"/>
      <c r="K16" s="23"/>
    </row>
    <row r="17" spans="1:11" s="93" customFormat="1" ht="11.25">
      <c r="A17" s="5"/>
      <c r="B17" s="20"/>
      <c r="C17" s="698" t="s">
        <v>58</v>
      </c>
      <c r="D17" s="699"/>
      <c r="E17" s="809">
        <v>11781.980070899999</v>
      </c>
      <c r="F17" s="993">
        <v>0</v>
      </c>
      <c r="G17" s="993">
        <f>G88</f>
        <v>0</v>
      </c>
      <c r="H17" s="958">
        <v>0</v>
      </c>
      <c r="I17" s="295">
        <f t="shared" ref="I17:I20" si="0">(G17-E17)/E17</f>
        <v>-1</v>
      </c>
      <c r="K17" s="23"/>
    </row>
    <row r="18" spans="1:11" s="93" customFormat="1" ht="11.25">
      <c r="A18" s="5"/>
      <c r="B18" s="20"/>
      <c r="C18" s="698" t="s">
        <v>59</v>
      </c>
      <c r="D18" s="699"/>
      <c r="E18" s="809">
        <f>E105</f>
        <v>69665.528298991238</v>
      </c>
      <c r="F18" s="809">
        <f>F105</f>
        <v>64389.335082350139</v>
      </c>
      <c r="G18" s="809">
        <f>G105</f>
        <v>76959.645183133398</v>
      </c>
      <c r="H18" s="295">
        <f>(G18-F18)/F18</f>
        <v>0.19522348048332194</v>
      </c>
      <c r="I18" s="295">
        <f t="shared" si="0"/>
        <v>0.10470195320757769</v>
      </c>
      <c r="K18" s="23"/>
    </row>
    <row r="19" spans="1:11" s="5" customFormat="1" ht="11.25">
      <c r="B19" s="20"/>
      <c r="C19" s="590" t="s">
        <v>60</v>
      </c>
      <c r="D19" s="139"/>
      <c r="E19" s="829">
        <v>1728</v>
      </c>
      <c r="F19" s="994">
        <v>1046</v>
      </c>
      <c r="G19" s="994">
        <v>1100</v>
      </c>
      <c r="H19" s="959">
        <f>(G19-F19)/F19</f>
        <v>5.1625239005736137E-2</v>
      </c>
      <c r="I19" s="959">
        <f>(G19-E19)/E19</f>
        <v>-0.36342592592592593</v>
      </c>
      <c r="J19" s="430"/>
      <c r="K19" s="23"/>
    </row>
    <row r="20" spans="1:11" s="5" customFormat="1" ht="12" thickBot="1">
      <c r="B20" s="20"/>
      <c r="C20" s="697" t="s">
        <v>61</v>
      </c>
      <c r="D20" s="149"/>
      <c r="E20" s="956">
        <f>E18+E17+E16</f>
        <v>84745.030411866392</v>
      </c>
      <c r="F20" s="956">
        <f>F16+F17+F18</f>
        <v>65532.714927871166</v>
      </c>
      <c r="G20" s="956">
        <f>G16+G17+G18</f>
        <v>77551.145183133398</v>
      </c>
      <c r="H20" s="960">
        <f>(G20-F20)/F20</f>
        <v>0.18339588507038604</v>
      </c>
      <c r="I20" s="960">
        <f t="shared" si="0"/>
        <v>-8.4888579233144898E-2</v>
      </c>
      <c r="K20" s="23"/>
    </row>
    <row r="21" spans="1:11" s="5" customFormat="1" ht="18.75" customHeight="1" thickTop="1">
      <c r="B21" s="20"/>
      <c r="C21" s="1037" t="s">
        <v>62</v>
      </c>
      <c r="D21" s="1037"/>
      <c r="E21" s="1037"/>
      <c r="F21" s="1037"/>
      <c r="G21" s="1037"/>
      <c r="H21" s="1037"/>
      <c r="I21" s="1037"/>
      <c r="K21" s="23"/>
    </row>
    <row r="22" spans="1:11" s="5" customFormat="1" ht="20.25" customHeight="1">
      <c r="B22" s="20"/>
      <c r="C22" s="1036" t="s">
        <v>63</v>
      </c>
      <c r="D22" s="1036"/>
      <c r="E22" s="1036"/>
      <c r="F22" s="1036"/>
      <c r="G22" s="1036"/>
      <c r="H22" s="1036"/>
      <c r="I22" s="1036"/>
      <c r="K22" s="23"/>
    </row>
    <row r="23" spans="1:11" s="5" customFormat="1" ht="11.25">
      <c r="B23" s="20"/>
      <c r="C23" s="912"/>
      <c r="D23" s="912"/>
      <c r="E23" s="912"/>
      <c r="F23" s="912"/>
      <c r="G23" s="912"/>
      <c r="H23" s="912"/>
      <c r="I23" s="912"/>
      <c r="K23" s="23"/>
    </row>
    <row r="24" spans="1:11" s="5" customFormat="1" ht="9.75" customHeight="1">
      <c r="B24" s="20"/>
      <c r="C24" s="93"/>
      <c r="D24" s="93"/>
      <c r="E24" s="86" t="s">
        <v>49</v>
      </c>
      <c r="F24" s="86" t="s">
        <v>50</v>
      </c>
      <c r="G24" s="86" t="s">
        <v>51</v>
      </c>
      <c r="H24" s="86" t="s">
        <v>52</v>
      </c>
      <c r="I24" s="86" t="s">
        <v>53</v>
      </c>
      <c r="K24" s="23"/>
    </row>
    <row r="25" spans="1:11" s="93" customFormat="1" ht="11.45" customHeight="1">
      <c r="A25" s="5"/>
      <c r="B25" s="20"/>
      <c r="C25" s="217" t="s">
        <v>64</v>
      </c>
      <c r="D25" s="217"/>
      <c r="E25" s="296" t="s">
        <v>65</v>
      </c>
      <c r="F25" s="296" t="s">
        <v>65</v>
      </c>
      <c r="G25" s="296" t="s">
        <v>65</v>
      </c>
      <c r="H25" s="237" t="s">
        <v>56</v>
      </c>
      <c r="I25" s="296" t="s">
        <v>56</v>
      </c>
      <c r="K25" s="23"/>
    </row>
    <row r="26" spans="1:11" s="5" customFormat="1" ht="11.25">
      <c r="B26" s="20"/>
      <c r="C26" s="889" t="s">
        <v>66</v>
      </c>
      <c r="D26" s="890"/>
      <c r="E26" s="891">
        <v>0</v>
      </c>
      <c r="F26" s="891">
        <v>0</v>
      </c>
      <c r="G26" s="891">
        <v>0</v>
      </c>
      <c r="H26" s="343">
        <v>0</v>
      </c>
      <c r="I26" s="343">
        <v>0</v>
      </c>
      <c r="K26" s="23"/>
    </row>
    <row r="27" spans="1:11" s="5" customFormat="1" ht="11.25">
      <c r="B27" s="20"/>
      <c r="C27" s="892" t="s">
        <v>67</v>
      </c>
      <c r="D27" s="893"/>
      <c r="E27" s="796">
        <v>336083</v>
      </c>
      <c r="F27" s="796">
        <v>260004</v>
      </c>
      <c r="G27" s="796">
        <v>259294.4</v>
      </c>
      <c r="H27" s="343">
        <f>(G27-F27)/F27</f>
        <v>-2.7291887817110731E-3</v>
      </c>
      <c r="I27" s="343">
        <f t="shared" ref="I27:I28" si="1">(G27-E27)/E27</f>
        <v>-0.22848105973821944</v>
      </c>
      <c r="K27" s="23"/>
    </row>
    <row r="28" spans="1:11" s="5" customFormat="1" ht="11.25">
      <c r="B28" s="20"/>
      <c r="C28" s="892" t="s">
        <v>68</v>
      </c>
      <c r="D28" s="893"/>
      <c r="E28" s="796">
        <v>98203</v>
      </c>
      <c r="F28" s="796">
        <v>78253</v>
      </c>
      <c r="G28" s="796">
        <v>65168.552197802201</v>
      </c>
      <c r="H28" s="343">
        <f t="shared" ref="H28:H30" si="2">(G28-F28)/F28</f>
        <v>-0.16720697995217818</v>
      </c>
      <c r="I28" s="343">
        <f t="shared" si="1"/>
        <v>-0.33638939545836483</v>
      </c>
      <c r="K28" s="23"/>
    </row>
    <row r="29" spans="1:11" s="5" customFormat="1" ht="11.25">
      <c r="B29" s="20"/>
      <c r="C29" s="892" t="s">
        <v>69</v>
      </c>
      <c r="D29" s="893"/>
      <c r="E29" s="796">
        <v>30604</v>
      </c>
      <c r="F29" s="796">
        <v>30213</v>
      </c>
      <c r="G29" s="796">
        <v>30213</v>
      </c>
      <c r="H29" s="343">
        <f t="shared" si="2"/>
        <v>0</v>
      </c>
      <c r="I29" s="343">
        <f t="shared" ref="I29:I30" si="3">(G29-E29)/E29</f>
        <v>-1.2776107698340086E-2</v>
      </c>
      <c r="K29" s="23"/>
    </row>
    <row r="30" spans="1:11" s="5" customFormat="1" ht="11.25">
      <c r="B30" s="20"/>
      <c r="C30" s="892" t="s">
        <v>70</v>
      </c>
      <c r="D30" s="893"/>
      <c r="E30" s="796">
        <v>13865</v>
      </c>
      <c r="F30" s="796">
        <v>13865</v>
      </c>
      <c r="G30" s="796">
        <v>13865</v>
      </c>
      <c r="H30" s="343">
        <f t="shared" si="2"/>
        <v>0</v>
      </c>
      <c r="I30" s="343">
        <f t="shared" si="3"/>
        <v>0</v>
      </c>
      <c r="K30" s="23"/>
    </row>
    <row r="31" spans="1:11" s="5" customFormat="1" ht="11.25">
      <c r="B31" s="20"/>
      <c r="C31" s="892" t="s">
        <v>71</v>
      </c>
      <c r="D31" s="893"/>
      <c r="E31" s="796">
        <v>17866</v>
      </c>
      <c r="F31" s="894" t="s">
        <v>72</v>
      </c>
      <c r="G31" s="894" t="s">
        <v>72</v>
      </c>
      <c r="H31" s="961">
        <v>0</v>
      </c>
      <c r="I31" s="961">
        <v>-1</v>
      </c>
      <c r="K31" s="23"/>
    </row>
    <row r="32" spans="1:11" s="5" customFormat="1" ht="11.25">
      <c r="B32" s="20"/>
      <c r="C32" s="892" t="s">
        <v>73</v>
      </c>
      <c r="D32" s="893"/>
      <c r="E32" s="894" t="s">
        <v>72</v>
      </c>
      <c r="F32" s="894" t="s">
        <v>72</v>
      </c>
      <c r="G32" s="796">
        <v>53849.917582417584</v>
      </c>
      <c r="H32" s="961">
        <v>1</v>
      </c>
      <c r="I32" s="961">
        <v>1</v>
      </c>
      <c r="K32" s="23"/>
    </row>
    <row r="33" spans="1:11" s="5" customFormat="1" ht="12" thickBot="1">
      <c r="B33" s="20"/>
      <c r="C33" s="886" t="s">
        <v>74</v>
      </c>
      <c r="D33" s="887"/>
      <c r="E33" s="888">
        <f>SUM(E26:E31)</f>
        <v>496621</v>
      </c>
      <c r="F33" s="888">
        <f>SUM(F26:F31)</f>
        <v>382335</v>
      </c>
      <c r="G33" s="888">
        <f>SUM(G26:G32)</f>
        <v>422390.8697802198</v>
      </c>
      <c r="H33" s="960">
        <f>(G33-F33)/F33</f>
        <v>0.10476642154189336</v>
      </c>
      <c r="I33" s="960">
        <f>(G33-E33)/E33</f>
        <v>-0.14947038127622514</v>
      </c>
      <c r="K33" s="23"/>
    </row>
    <row r="34" spans="1:11" s="5" customFormat="1" ht="12" thickTop="1">
      <c r="B34" s="20"/>
      <c r="C34" s="900"/>
      <c r="D34" s="901"/>
      <c r="E34" s="902"/>
      <c r="F34" s="902"/>
      <c r="G34" s="902"/>
      <c r="H34" s="295"/>
      <c r="I34" s="295"/>
      <c r="K34" s="23"/>
    </row>
    <row r="35" spans="1:11" s="5" customFormat="1" ht="11.25">
      <c r="B35" s="20"/>
      <c r="C35" s="93"/>
      <c r="D35" s="93"/>
      <c r="E35" s="885" t="s">
        <v>49</v>
      </c>
      <c r="F35" s="885" t="s">
        <v>50</v>
      </c>
      <c r="G35" s="885" t="s">
        <v>51</v>
      </c>
      <c r="H35" s="885" t="s">
        <v>52</v>
      </c>
      <c r="I35" s="885" t="s">
        <v>53</v>
      </c>
      <c r="K35" s="23"/>
    </row>
    <row r="36" spans="1:11" s="5" customFormat="1" ht="11.25">
      <c r="B36" s="20"/>
      <c r="C36" s="217" t="s">
        <v>75</v>
      </c>
      <c r="D36" s="217"/>
      <c r="E36" s="237" t="s">
        <v>55</v>
      </c>
      <c r="F36" s="237" t="s">
        <v>55</v>
      </c>
      <c r="G36" s="237" t="s">
        <v>55</v>
      </c>
      <c r="H36" s="237" t="s">
        <v>56</v>
      </c>
      <c r="I36" s="296" t="s">
        <v>56</v>
      </c>
      <c r="K36" s="23"/>
    </row>
    <row r="37" spans="1:11" s="5" customFormat="1" ht="11.25">
      <c r="B37" s="20"/>
      <c r="C37" s="895" t="s">
        <v>76</v>
      </c>
      <c r="D37" s="893"/>
      <c r="E37" s="898">
        <f>E62+E89</f>
        <v>15079.502112875154</v>
      </c>
      <c r="F37" s="898">
        <f>F62+F89</f>
        <v>1143.3798455210267</v>
      </c>
      <c r="G37" s="898">
        <f>G62+G89</f>
        <v>591.5</v>
      </c>
      <c r="H37" s="962">
        <f>(G37-F37)/F37</f>
        <v>-0.48267410666972232</v>
      </c>
      <c r="I37" s="963">
        <f>(G37-E37)/E37</f>
        <v>-0.96077456698686581</v>
      </c>
      <c r="J37" s="1022"/>
      <c r="K37" s="23"/>
    </row>
    <row r="38" spans="1:11" s="5" customFormat="1" ht="11.25">
      <c r="B38" s="20"/>
      <c r="C38" s="895" t="s">
        <v>77</v>
      </c>
      <c r="D38" s="893"/>
      <c r="E38" s="898">
        <f>E62+E97</f>
        <v>16200.803580455156</v>
      </c>
      <c r="F38" s="898">
        <f>F62+F97</f>
        <v>10887.360903432746</v>
      </c>
      <c r="G38" s="898">
        <f>G62+G97</f>
        <v>9594.5922035625717</v>
      </c>
      <c r="H38" s="343">
        <f t="shared" ref="H38:H40" si="4">(G38-F38)/F38</f>
        <v>-0.11874031836884993</v>
      </c>
      <c r="I38" s="343">
        <f t="shared" ref="I38:I40" si="5">(G38-E38)/E38</f>
        <v>-0.40777059879069194</v>
      </c>
      <c r="K38" s="23"/>
    </row>
    <row r="39" spans="1:11" s="5" customFormat="1" ht="11.25">
      <c r="B39" s="20"/>
      <c r="C39" s="895" t="s">
        <v>78</v>
      </c>
      <c r="D39" s="893"/>
      <c r="E39" s="898">
        <f>E62+E89+E118+E130</f>
        <v>40071.89920513962</v>
      </c>
      <c r="F39" s="898">
        <f>F62+F89+F118+F130</f>
        <v>13081.222742114862</v>
      </c>
      <c r="G39" s="898">
        <f>G62+G89+G118+G130</f>
        <v>11775.588428981715</v>
      </c>
      <c r="H39" s="343">
        <f t="shared" si="4"/>
        <v>-9.9809806687999478E-2</v>
      </c>
      <c r="I39" s="343">
        <f t="shared" si="5"/>
        <v>-0.70613849948316454</v>
      </c>
      <c r="K39" s="23"/>
    </row>
    <row r="40" spans="1:11" s="5" customFormat="1" ht="12" thickBot="1">
      <c r="B40" s="20"/>
      <c r="C40" s="896" t="s">
        <v>79</v>
      </c>
      <c r="D40" s="897"/>
      <c r="E40" s="899">
        <f>E62+E89+E105</f>
        <v>84745.030411866392</v>
      </c>
      <c r="F40" s="899">
        <f>F62+F89+F105</f>
        <v>65532.714927871166</v>
      </c>
      <c r="G40" s="899">
        <f>G62+G89+G105</f>
        <v>77551.145183133398</v>
      </c>
      <c r="H40" s="964">
        <f t="shared" si="4"/>
        <v>0.18339588507038604</v>
      </c>
      <c r="I40" s="964">
        <f t="shared" si="5"/>
        <v>-8.4888579233144898E-2</v>
      </c>
      <c r="K40" s="23"/>
    </row>
    <row r="41" spans="1:11" s="5" customFormat="1" ht="18" customHeight="1" thickTop="1">
      <c r="B41" s="20"/>
      <c r="C41" s="1037" t="s">
        <v>62</v>
      </c>
      <c r="D41" s="1037"/>
      <c r="E41" s="1037"/>
      <c r="F41" s="1037"/>
      <c r="G41" s="1037"/>
      <c r="H41" s="1037"/>
      <c r="I41" s="1037"/>
      <c r="K41" s="23"/>
    </row>
    <row r="42" spans="1:11" s="5" customFormat="1" ht="8.25" customHeight="1">
      <c r="B42" s="20"/>
      <c r="C42" s="911"/>
      <c r="D42" s="911"/>
      <c r="E42" s="911"/>
      <c r="F42" s="911"/>
      <c r="G42" s="911"/>
      <c r="H42" s="911"/>
      <c r="I42" s="911"/>
      <c r="K42" s="23"/>
    </row>
    <row r="43" spans="1:11" s="5" customFormat="1" ht="11.25" customHeight="1">
      <c r="B43" s="20"/>
      <c r="C43" s="93"/>
      <c r="D43" s="93"/>
      <c r="E43" s="86" t="s">
        <v>49</v>
      </c>
      <c r="F43" s="86" t="s">
        <v>50</v>
      </c>
      <c r="G43" s="86" t="s">
        <v>51</v>
      </c>
      <c r="H43" s="86" t="s">
        <v>52</v>
      </c>
      <c r="I43" s="86" t="s">
        <v>53</v>
      </c>
      <c r="K43" s="23"/>
    </row>
    <row r="44" spans="1:11" s="93" customFormat="1" ht="11.45" customHeight="1">
      <c r="A44" s="5"/>
      <c r="B44" s="20"/>
      <c r="C44" s="217" t="s">
        <v>80</v>
      </c>
      <c r="D44" s="217"/>
      <c r="E44" s="296" t="s">
        <v>81</v>
      </c>
      <c r="F44" s="296" t="s">
        <v>81</v>
      </c>
      <c r="G44" s="296" t="s">
        <v>81</v>
      </c>
      <c r="H44" s="237" t="s">
        <v>56</v>
      </c>
      <c r="I44" s="296" t="s">
        <v>56</v>
      </c>
      <c r="K44" s="23"/>
    </row>
    <row r="45" spans="1:11" s="5" customFormat="1" ht="11.25">
      <c r="B45" s="20"/>
      <c r="C45" s="895" t="s">
        <v>76</v>
      </c>
      <c r="D45" s="893"/>
      <c r="E45" s="894">
        <f>1000*(E17+E16)/E33</f>
        <v>30.364205526699745</v>
      </c>
      <c r="F45" s="894">
        <f>1000*(F17+F16)/F33</f>
        <v>2.9905183818406025</v>
      </c>
      <c r="G45" s="894">
        <v>1.4010232854733304</v>
      </c>
      <c r="H45" s="962">
        <f>(G45-F45)/F45</f>
        <v>-0.53151156201520167</v>
      </c>
      <c r="I45" s="963">
        <f>(G45-E45)/E45</f>
        <v>-0.9538593794511967</v>
      </c>
      <c r="K45" s="23"/>
    </row>
    <row r="46" spans="1:11" s="5" customFormat="1" ht="11.25">
      <c r="B46" s="20"/>
      <c r="C46" s="895" t="s">
        <v>77</v>
      </c>
      <c r="D46" s="893"/>
      <c r="E46" s="894">
        <f>1000*(E62+E97)/E33</f>
        <v>32.622067090306601</v>
      </c>
      <c r="F46" s="894">
        <f>1000*(F62+F97)/F33</f>
        <v>28.475972389220829</v>
      </c>
      <c r="G46" s="1019">
        <v>22.715622742244495</v>
      </c>
      <c r="H46" s="343">
        <f t="shared" ref="H46:H48" si="6">(G46-F46)/F46</f>
        <v>-0.20228807530227946</v>
      </c>
      <c r="I46" s="343">
        <f t="shared" ref="I46:I48" si="7">(G46-E46)/E46</f>
        <v>-0.30367310325977875</v>
      </c>
      <c r="K46" s="23"/>
    </row>
    <row r="47" spans="1:11" s="5" customFormat="1" ht="11.25">
      <c r="B47" s="20"/>
      <c r="C47" s="895" t="s">
        <v>78</v>
      </c>
      <c r="D47" s="893"/>
      <c r="E47" s="894">
        <f>1000*(E62+E89+E118+E130)/E33</f>
        <v>80.689095316427668</v>
      </c>
      <c r="F47" s="894">
        <f>1000*(F62+F89+F118+F130)/F33</f>
        <v>34.214034137902267</v>
      </c>
      <c r="G47" s="1019">
        <v>27.879077687551359</v>
      </c>
      <c r="H47" s="343">
        <f t="shared" si="6"/>
        <v>-0.18515666480068924</v>
      </c>
      <c r="I47" s="343">
        <f t="shared" si="7"/>
        <v>-0.65448766554858873</v>
      </c>
      <c r="K47" s="23"/>
    </row>
    <row r="48" spans="1:11" s="5" customFormat="1" ht="12" thickBot="1">
      <c r="B48" s="20"/>
      <c r="C48" s="896" t="s">
        <v>79</v>
      </c>
      <c r="D48" s="897"/>
      <c r="E48" s="957">
        <f>1000*E20/E33</f>
        <v>170.64326802907328</v>
      </c>
      <c r="F48" s="957">
        <f>1000*F20/F33</f>
        <v>171.40129710298865</v>
      </c>
      <c r="G48" s="1020">
        <f>1000*G20/G33</f>
        <v>183.60042967662898</v>
      </c>
      <c r="H48" s="964">
        <f t="shared" si="6"/>
        <v>7.1172930309333207E-2</v>
      </c>
      <c r="I48" s="964">
        <f t="shared" si="7"/>
        <v>7.5931279312748054E-2</v>
      </c>
      <c r="K48" s="23"/>
    </row>
    <row r="49" spans="2:11" s="5" customFormat="1" ht="21.75" customHeight="1" thickTop="1">
      <c r="B49" s="20"/>
      <c r="C49" s="1037" t="s">
        <v>62</v>
      </c>
      <c r="D49" s="1037"/>
      <c r="E49" s="1037"/>
      <c r="F49" s="1037"/>
      <c r="G49" s="1037"/>
      <c r="H49" s="1037"/>
      <c r="I49" s="1037"/>
      <c r="K49" s="23"/>
    </row>
    <row r="50" spans="2:11" s="5" customFormat="1" ht="11.25">
      <c r="B50" s="20"/>
      <c r="C50" s="895"/>
      <c r="D50" s="893"/>
      <c r="E50" s="894"/>
      <c r="F50" s="894"/>
      <c r="G50" s="894"/>
      <c r="H50" s="343"/>
      <c r="I50" s="343"/>
      <c r="K50" s="23"/>
    </row>
    <row r="51" spans="2:11" s="5" customFormat="1" ht="11.25">
      <c r="B51" s="20"/>
      <c r="C51" s="206"/>
      <c r="D51" s="139"/>
      <c r="E51" s="717"/>
      <c r="F51" s="717"/>
      <c r="G51" s="717"/>
      <c r="H51" s="717"/>
      <c r="I51" s="538"/>
      <c r="K51" s="23"/>
    </row>
    <row r="59" spans="2:11" s="5" customFormat="1" ht="12.75">
      <c r="B59" s="51"/>
      <c r="C59" s="49" t="s">
        <v>82</v>
      </c>
      <c r="D59" s="49"/>
      <c r="E59" s="49"/>
      <c r="F59" s="52"/>
      <c r="G59" s="52"/>
      <c r="H59" s="52"/>
      <c r="I59" s="53"/>
      <c r="J59" s="53"/>
      <c r="K59" s="54"/>
    </row>
    <row r="60" spans="2:11" s="5" customFormat="1" ht="11.25">
      <c r="B60" s="20"/>
      <c r="C60" s="84"/>
      <c r="D60" s="84"/>
      <c r="E60" s="86" t="s">
        <v>49</v>
      </c>
      <c r="F60" s="86" t="s">
        <v>50</v>
      </c>
      <c r="G60" s="86" t="s">
        <v>51</v>
      </c>
      <c r="H60" s="86"/>
      <c r="K60" s="23"/>
    </row>
    <row r="61" spans="2:11" s="5" customFormat="1" ht="11.25">
      <c r="B61" s="20"/>
      <c r="C61" s="5" t="s">
        <v>83</v>
      </c>
      <c r="E61" s="86" t="s">
        <v>55</v>
      </c>
      <c r="F61" s="86" t="s">
        <v>55</v>
      </c>
      <c r="G61" s="86" t="s">
        <v>55</v>
      </c>
      <c r="H61" s="86"/>
      <c r="K61" s="23"/>
    </row>
    <row r="62" spans="2:11" s="93" customFormat="1" ht="11.25">
      <c r="B62" s="202"/>
      <c r="C62" s="73" t="s">
        <v>57</v>
      </c>
      <c r="D62" s="73"/>
      <c r="E62" s="801">
        <f>E63+E71+E79+E87</f>
        <v>3297.5220419751554</v>
      </c>
      <c r="F62" s="801">
        <f t="shared" ref="F62:G62" si="8">F63+F71+F79+F87</f>
        <v>1143.3798455210267</v>
      </c>
      <c r="G62" s="801">
        <f t="shared" si="8"/>
        <v>591.5</v>
      </c>
      <c r="H62" s="797"/>
      <c r="I62" s="5"/>
      <c r="K62" s="203"/>
    </row>
    <row r="63" spans="2:11" s="5" customFormat="1" ht="11.25">
      <c r="B63" s="20"/>
      <c r="C63" s="201" t="s">
        <v>84</v>
      </c>
      <c r="D63" s="201"/>
      <c r="E63" s="805">
        <f>SUM(E64:E69)</f>
        <v>2053.1443588500001</v>
      </c>
      <c r="F63" s="798">
        <v>531.89139430000012</v>
      </c>
      <c r="G63" s="798">
        <v>0</v>
      </c>
      <c r="H63" s="798"/>
      <c r="I63" s="93"/>
      <c r="K63" s="23"/>
    </row>
    <row r="64" spans="2:11" s="5" customFormat="1" ht="11.25">
      <c r="B64" s="20"/>
      <c r="C64" s="200" t="s">
        <v>66</v>
      </c>
      <c r="D64" s="139"/>
      <c r="E64" s="148">
        <v>14</v>
      </c>
      <c r="F64" s="799">
        <v>0</v>
      </c>
      <c r="G64" s="799">
        <v>0</v>
      </c>
      <c r="H64" s="799"/>
      <c r="I64" s="93"/>
      <c r="K64" s="23"/>
    </row>
    <row r="65" spans="2:11" s="5" customFormat="1" ht="11.25">
      <c r="B65" s="20"/>
      <c r="C65" s="200" t="s">
        <v>67</v>
      </c>
      <c r="D65" s="139"/>
      <c r="E65" s="148">
        <v>1123.7064745500002</v>
      </c>
      <c r="F65" s="799">
        <v>236.29718700000006</v>
      </c>
      <c r="G65" s="799">
        <v>0</v>
      </c>
      <c r="H65" s="799"/>
      <c r="I65" s="231"/>
      <c r="K65" s="23"/>
    </row>
    <row r="66" spans="2:11" s="5" customFormat="1" ht="11.25">
      <c r="B66" s="20"/>
      <c r="C66" s="200" t="s">
        <v>68</v>
      </c>
      <c r="D66" s="139"/>
      <c r="E66" s="148">
        <v>521.47324260000005</v>
      </c>
      <c r="F66" s="799">
        <v>161.67952080000003</v>
      </c>
      <c r="G66" s="799">
        <v>0</v>
      </c>
      <c r="H66" s="799"/>
      <c r="I66" s="231"/>
      <c r="K66" s="23"/>
    </row>
    <row r="67" spans="2:11" s="5" customFormat="1" ht="11.25">
      <c r="B67" s="20"/>
      <c r="C67" s="200" t="s">
        <v>69</v>
      </c>
      <c r="D67" s="139"/>
      <c r="E67" s="148">
        <v>296.54033709999999</v>
      </c>
      <c r="F67" s="799">
        <v>110.59484450000002</v>
      </c>
      <c r="G67" s="799">
        <v>0</v>
      </c>
      <c r="H67" s="799"/>
      <c r="I67" s="231"/>
      <c r="K67" s="23"/>
    </row>
    <row r="68" spans="2:11" s="93" customFormat="1" ht="11.25">
      <c r="B68" s="202"/>
      <c r="C68" s="200" t="s">
        <v>70</v>
      </c>
      <c r="D68" s="139"/>
      <c r="E68" s="148">
        <v>71.324149999999989</v>
      </c>
      <c r="F68" s="799">
        <v>23.319842000000005</v>
      </c>
      <c r="G68" s="799">
        <v>0</v>
      </c>
      <c r="H68" s="799"/>
      <c r="I68" s="231"/>
      <c r="K68" s="203"/>
    </row>
    <row r="69" spans="2:11" s="93" customFormat="1" ht="11.25">
      <c r="B69" s="202"/>
      <c r="C69" s="200" t="s">
        <v>71</v>
      </c>
      <c r="D69" s="139"/>
      <c r="E69" s="148">
        <v>26.100154600000003</v>
      </c>
      <c r="F69" s="799" t="s">
        <v>72</v>
      </c>
      <c r="G69" s="799" t="s">
        <v>72</v>
      </c>
      <c r="H69" s="799"/>
      <c r="I69" s="231"/>
      <c r="K69" s="203"/>
    </row>
    <row r="70" spans="2:11" s="93" customFormat="1" ht="11.25">
      <c r="B70" s="202"/>
      <c r="C70" s="200" t="s">
        <v>73</v>
      </c>
      <c r="D70" s="139"/>
      <c r="E70" s="799" t="s">
        <v>72</v>
      </c>
      <c r="F70" s="799" t="s">
        <v>72</v>
      </c>
      <c r="G70" s="799" t="s">
        <v>85</v>
      </c>
      <c r="H70" s="799"/>
      <c r="I70" s="231"/>
      <c r="K70" s="203"/>
    </row>
    <row r="71" spans="2:11" s="5" customFormat="1" ht="11.25">
      <c r="B71" s="20"/>
      <c r="C71" s="201" t="s">
        <v>86</v>
      </c>
      <c r="D71" s="201"/>
      <c r="E71" s="804">
        <f>SUM(E72:E77)</f>
        <v>1195.4309268771553</v>
      </c>
      <c r="F71" s="804">
        <f>SUM(F72:F78)</f>
        <v>578.85148827220269</v>
      </c>
      <c r="G71" s="804">
        <f>ROUND(SUM(G72:G78),1)</f>
        <v>590.5</v>
      </c>
      <c r="H71" s="798"/>
      <c r="K71" s="23"/>
    </row>
    <row r="72" spans="2:11" s="5" customFormat="1" ht="11.25">
      <c r="B72" s="20"/>
      <c r="C72" s="200" t="s">
        <v>66</v>
      </c>
      <c r="D72" s="139"/>
      <c r="E72" s="148">
        <v>0</v>
      </c>
      <c r="F72" s="799">
        <v>0</v>
      </c>
      <c r="G72" s="799">
        <v>0</v>
      </c>
      <c r="H72" s="799"/>
      <c r="K72" s="23"/>
    </row>
    <row r="73" spans="2:11" s="5" customFormat="1" ht="11.25">
      <c r="B73" s="20"/>
      <c r="C73" s="200" t="s">
        <v>67</v>
      </c>
      <c r="D73" s="139"/>
      <c r="E73" s="148">
        <v>947.76661639715519</v>
      </c>
      <c r="F73" s="799">
        <v>416.45923815636661</v>
      </c>
      <c r="G73" s="799">
        <v>376.52084415539485</v>
      </c>
      <c r="H73" s="799"/>
      <c r="K73" s="23"/>
    </row>
    <row r="74" spans="2:11" s="5" customFormat="1" ht="11.25">
      <c r="B74" s="20"/>
      <c r="C74" s="200" t="s">
        <v>68</v>
      </c>
      <c r="D74" s="139"/>
      <c r="E74" s="148">
        <v>168.74879504</v>
      </c>
      <c r="F74" s="799">
        <v>93.473230036836</v>
      </c>
      <c r="G74" s="799">
        <v>91.422167257535193</v>
      </c>
      <c r="H74" s="799"/>
      <c r="K74" s="23"/>
    </row>
    <row r="75" spans="2:11" s="5" customFormat="1" ht="11.25">
      <c r="B75" s="20"/>
      <c r="C75" s="200" t="s">
        <v>69</v>
      </c>
      <c r="D75" s="139"/>
      <c r="E75" s="148">
        <v>11.586005199999999</v>
      </c>
      <c r="F75" s="799">
        <v>11.309397313</v>
      </c>
      <c r="G75" s="799">
        <v>9.5231648926654184</v>
      </c>
      <c r="H75" s="799"/>
      <c r="K75" s="23"/>
    </row>
    <row r="76" spans="2:11" s="93" customFormat="1" ht="11.25">
      <c r="B76" s="202"/>
      <c r="C76" s="200" t="s">
        <v>70</v>
      </c>
      <c r="D76" s="139"/>
      <c r="E76" s="148">
        <v>63.466357670000001</v>
      </c>
      <c r="F76" s="799">
        <v>57.609622765999994</v>
      </c>
      <c r="G76" s="799">
        <v>73.171054099999992</v>
      </c>
      <c r="H76" s="799"/>
      <c r="I76" s="5"/>
      <c r="K76" s="203"/>
    </row>
    <row r="77" spans="2:11" s="93" customFormat="1" ht="11.25">
      <c r="B77" s="202"/>
      <c r="C77" s="200" t="s">
        <v>71</v>
      </c>
      <c r="D77" s="139"/>
      <c r="E77" s="148">
        <v>3.8631525699999996</v>
      </c>
      <c r="F77" s="799" t="s">
        <v>72</v>
      </c>
      <c r="G77" s="799" t="s">
        <v>72</v>
      </c>
      <c r="H77" s="799"/>
      <c r="I77" s="5"/>
      <c r="K77" s="203"/>
    </row>
    <row r="78" spans="2:11" s="93" customFormat="1" ht="11.25">
      <c r="B78" s="202"/>
      <c r="C78" s="200" t="s">
        <v>73</v>
      </c>
      <c r="D78" s="139"/>
      <c r="E78" s="799" t="s">
        <v>72</v>
      </c>
      <c r="F78" s="799" t="s">
        <v>72</v>
      </c>
      <c r="G78" s="799">
        <v>39.81551964139377</v>
      </c>
      <c r="H78" s="799"/>
      <c r="I78" s="5"/>
      <c r="K78" s="203"/>
    </row>
    <row r="79" spans="2:11" s="5" customFormat="1" ht="11.25">
      <c r="B79" s="20"/>
      <c r="C79" s="201" t="s">
        <v>87</v>
      </c>
      <c r="D79" s="201"/>
      <c r="E79" s="804">
        <f>SUM(E80:E85)</f>
        <v>48.946756248</v>
      </c>
      <c r="F79" s="798">
        <v>32.636962948823999</v>
      </c>
      <c r="G79" s="798">
        <f>ROUND((G81+G83),0)</f>
        <v>1</v>
      </c>
      <c r="H79" s="798"/>
      <c r="I79" s="93"/>
      <c r="K79" s="23"/>
    </row>
    <row r="80" spans="2:11" s="5" customFormat="1" ht="11.25">
      <c r="B80" s="20"/>
      <c r="C80" s="200" t="s">
        <v>66</v>
      </c>
      <c r="D80" s="139"/>
      <c r="E80" s="148">
        <v>0</v>
      </c>
      <c r="F80" s="799">
        <v>0</v>
      </c>
      <c r="G80" s="799">
        <v>0</v>
      </c>
      <c r="H80" s="799"/>
      <c r="K80" s="23"/>
    </row>
    <row r="81" spans="2:11" s="5" customFormat="1" ht="11.25">
      <c r="B81" s="20"/>
      <c r="C81" s="200" t="s">
        <v>67</v>
      </c>
      <c r="D81" s="139"/>
      <c r="E81" s="148">
        <v>23.435555363999999</v>
      </c>
      <c r="F81" s="799">
        <v>0</v>
      </c>
      <c r="G81" s="799">
        <v>1.2724996864320002</v>
      </c>
      <c r="H81" s="799"/>
      <c r="K81" s="23"/>
    </row>
    <row r="82" spans="2:11" s="5" customFormat="1" ht="11.25">
      <c r="B82" s="20"/>
      <c r="C82" s="200" t="s">
        <v>68</v>
      </c>
      <c r="D82" s="139"/>
      <c r="E82" s="148">
        <v>17.048745323999999</v>
      </c>
      <c r="F82" s="799">
        <v>19.169654548823999</v>
      </c>
      <c r="G82" s="799">
        <v>0</v>
      </c>
      <c r="H82" s="799"/>
      <c r="K82" s="23"/>
    </row>
    <row r="83" spans="2:11" s="5" customFormat="1" ht="11.25">
      <c r="B83" s="20"/>
      <c r="C83" s="200" t="s">
        <v>69</v>
      </c>
      <c r="D83" s="139"/>
      <c r="E83" s="148">
        <v>6.7282347599999994</v>
      </c>
      <c r="F83" s="799">
        <v>13.4673084</v>
      </c>
      <c r="G83" s="799">
        <v>5.4194400000000004E-2</v>
      </c>
      <c r="H83" s="799"/>
      <c r="K83" s="23"/>
    </row>
    <row r="84" spans="2:11" s="93" customFormat="1" ht="11.25">
      <c r="B84" s="202"/>
      <c r="C84" s="200" t="s">
        <v>70</v>
      </c>
      <c r="D84" s="139"/>
      <c r="E84" s="148">
        <v>1.6258319999999999</v>
      </c>
      <c r="F84" s="799">
        <v>0</v>
      </c>
      <c r="G84" s="799">
        <v>0</v>
      </c>
      <c r="H84" s="799"/>
      <c r="I84" s="5"/>
      <c r="K84" s="203"/>
    </row>
    <row r="85" spans="2:11" s="93" customFormat="1" ht="11.25">
      <c r="B85" s="202"/>
      <c r="C85" s="200" t="s">
        <v>71</v>
      </c>
      <c r="D85" s="139"/>
      <c r="E85" s="148">
        <v>0.10838880000000001</v>
      </c>
      <c r="F85" s="799" t="s">
        <v>72</v>
      </c>
      <c r="G85" s="799" t="s">
        <v>72</v>
      </c>
      <c r="H85" s="799"/>
      <c r="I85" s="5"/>
      <c r="K85" s="203"/>
    </row>
    <row r="86" spans="2:11" s="93" customFormat="1" ht="11.25">
      <c r="B86" s="202"/>
      <c r="C86" s="200" t="s">
        <v>73</v>
      </c>
      <c r="D86" s="139"/>
      <c r="E86" s="799" t="s">
        <v>72</v>
      </c>
      <c r="F86" s="799" t="s">
        <v>72</v>
      </c>
      <c r="G86" s="799" t="s">
        <v>85</v>
      </c>
      <c r="H86" s="799"/>
      <c r="I86" s="5"/>
      <c r="K86" s="203"/>
    </row>
    <row r="87" spans="2:11" s="5" customFormat="1" ht="11.25">
      <c r="B87" s="20"/>
      <c r="C87" s="201" t="s">
        <v>88</v>
      </c>
      <c r="D87" s="201"/>
      <c r="E87" s="798">
        <v>0</v>
      </c>
      <c r="F87" s="798">
        <v>0</v>
      </c>
      <c r="G87" s="798">
        <v>0</v>
      </c>
      <c r="H87" s="798"/>
      <c r="I87" s="93"/>
      <c r="K87" s="23"/>
    </row>
    <row r="88" spans="2:11" s="93" customFormat="1" ht="11.25">
      <c r="B88" s="202"/>
      <c r="C88" s="216" t="s">
        <v>89</v>
      </c>
      <c r="D88" s="73"/>
      <c r="E88" s="801">
        <f>E89</f>
        <v>11781.980070899999</v>
      </c>
      <c r="F88" s="801">
        <f>F89</f>
        <v>0</v>
      </c>
      <c r="G88" s="801">
        <v>0</v>
      </c>
      <c r="H88" s="797"/>
      <c r="I88" s="5"/>
      <c r="K88" s="203"/>
    </row>
    <row r="89" spans="2:11" s="5" customFormat="1" ht="11.25">
      <c r="B89" s="20"/>
      <c r="C89" s="201" t="s">
        <v>90</v>
      </c>
      <c r="D89" s="201"/>
      <c r="E89" s="804">
        <f>SUM(E90:E95)</f>
        <v>11781.980070899999</v>
      </c>
      <c r="F89" s="798">
        <v>0</v>
      </c>
      <c r="G89" s="798">
        <v>0</v>
      </c>
      <c r="H89" s="798"/>
      <c r="I89" s="420"/>
      <c r="K89" s="23"/>
    </row>
    <row r="90" spans="2:11" s="5" customFormat="1" ht="11.25">
      <c r="B90" s="20"/>
      <c r="C90" s="200" t="s">
        <v>66</v>
      </c>
      <c r="D90" s="139"/>
      <c r="E90" s="803">
        <v>103</v>
      </c>
      <c r="F90" s="799">
        <v>0</v>
      </c>
      <c r="G90" s="799">
        <v>0</v>
      </c>
      <c r="H90" s="799"/>
      <c r="I90" s="420"/>
      <c r="K90" s="23"/>
    </row>
    <row r="91" spans="2:11" s="5" customFormat="1" ht="11.25">
      <c r="B91" s="20"/>
      <c r="C91" s="200" t="s">
        <v>67</v>
      </c>
      <c r="D91" s="139"/>
      <c r="E91" s="148">
        <v>7502</v>
      </c>
      <c r="F91" s="799">
        <v>0</v>
      </c>
      <c r="G91" s="799">
        <v>0</v>
      </c>
      <c r="H91" s="799"/>
      <c r="I91" s="420"/>
      <c r="K91" s="23"/>
    </row>
    <row r="92" spans="2:11" s="5" customFormat="1" ht="11.25">
      <c r="B92" s="20"/>
      <c r="C92" s="200" t="s">
        <v>68</v>
      </c>
      <c r="D92" s="139"/>
      <c r="E92" s="148">
        <v>2535</v>
      </c>
      <c r="F92" s="799">
        <v>0</v>
      </c>
      <c r="G92" s="799">
        <v>0</v>
      </c>
      <c r="H92" s="799"/>
      <c r="I92" s="420"/>
      <c r="K92" s="23"/>
    </row>
    <row r="93" spans="2:11" s="5" customFormat="1" ht="11.25">
      <c r="B93" s="20"/>
      <c r="C93" s="200" t="s">
        <v>69</v>
      </c>
      <c r="D93" s="139"/>
      <c r="E93" s="148">
        <v>1168.5743721000001</v>
      </c>
      <c r="F93" s="799">
        <v>0</v>
      </c>
      <c r="G93" s="799">
        <v>0</v>
      </c>
      <c r="H93" s="799"/>
      <c r="I93" s="420"/>
      <c r="K93" s="23"/>
    </row>
    <row r="94" spans="2:11" s="93" customFormat="1" ht="11.25">
      <c r="B94" s="202"/>
      <c r="C94" s="200" t="s">
        <v>70</v>
      </c>
      <c r="D94" s="139"/>
      <c r="E94" s="148">
        <v>282.59018370000001</v>
      </c>
      <c r="F94" s="799">
        <v>0</v>
      </c>
      <c r="G94" s="799">
        <v>0</v>
      </c>
      <c r="H94" s="799"/>
      <c r="I94" s="420"/>
      <c r="K94" s="203"/>
    </row>
    <row r="95" spans="2:11" s="93" customFormat="1" ht="11.25">
      <c r="B95" s="202"/>
      <c r="C95" s="200" t="s">
        <v>71</v>
      </c>
      <c r="D95" s="139"/>
      <c r="E95" s="803">
        <v>190.81551510000003</v>
      </c>
      <c r="F95" s="799" t="s">
        <v>72</v>
      </c>
      <c r="G95" s="799" t="s">
        <v>72</v>
      </c>
      <c r="H95" s="799"/>
      <c r="I95" s="420"/>
      <c r="K95" s="203"/>
    </row>
    <row r="96" spans="2:11" s="93" customFormat="1" ht="11.25">
      <c r="B96" s="202"/>
      <c r="C96" s="200" t="s">
        <v>73</v>
      </c>
      <c r="D96" s="139"/>
      <c r="E96" s="799" t="s">
        <v>72</v>
      </c>
      <c r="F96" s="799" t="s">
        <v>72</v>
      </c>
      <c r="G96" s="799">
        <v>0</v>
      </c>
      <c r="H96" s="799"/>
      <c r="I96" s="420"/>
      <c r="K96" s="203"/>
    </row>
    <row r="97" spans="2:11" s="5" customFormat="1" ht="11.25">
      <c r="B97" s="20"/>
      <c r="C97" s="201" t="s">
        <v>91</v>
      </c>
      <c r="D97" s="201"/>
      <c r="E97" s="804">
        <f>SUM(E98:E103)</f>
        <v>12903.281538480001</v>
      </c>
      <c r="F97" s="798">
        <v>9743.9810579117184</v>
      </c>
      <c r="G97" s="798">
        <v>9003.0922035625717</v>
      </c>
      <c r="H97" s="798"/>
      <c r="I97" s="420"/>
      <c r="K97" s="23"/>
    </row>
    <row r="98" spans="2:11" s="5" customFormat="1" ht="11.25">
      <c r="B98" s="20"/>
      <c r="C98" s="200" t="s">
        <v>66</v>
      </c>
      <c r="D98" s="139"/>
      <c r="E98" s="148">
        <v>105.40438</v>
      </c>
      <c r="F98" s="799">
        <v>100.13064427671772</v>
      </c>
      <c r="G98" s="799">
        <v>70.631073809004178</v>
      </c>
      <c r="H98" s="799"/>
      <c r="K98" s="23"/>
    </row>
    <row r="99" spans="2:11" s="5" customFormat="1" ht="11.25">
      <c r="B99" s="20"/>
      <c r="C99" s="200" t="s">
        <v>67</v>
      </c>
      <c r="D99" s="139"/>
      <c r="E99" s="148">
        <v>8529.6660874500012</v>
      </c>
      <c r="F99" s="799">
        <v>6387.2183563500002</v>
      </c>
      <c r="G99" s="799">
        <v>5876.7567079999999</v>
      </c>
      <c r="H99" s="799"/>
      <c r="J99" s="201"/>
      <c r="K99" s="23"/>
    </row>
    <row r="100" spans="2:11" s="5" customFormat="1" ht="11.25">
      <c r="B100" s="20"/>
      <c r="C100" s="200" t="s">
        <v>68</v>
      </c>
      <c r="D100" s="139"/>
      <c r="E100" s="148">
        <v>2590.68207583</v>
      </c>
      <c r="F100" s="799">
        <v>2067.6206709849998</v>
      </c>
      <c r="G100" s="799">
        <v>1877.1295855920002</v>
      </c>
      <c r="H100" s="799"/>
      <c r="K100" s="23"/>
    </row>
    <row r="101" spans="2:11" s="5" customFormat="1" ht="11.25">
      <c r="B101" s="20"/>
      <c r="C101" s="200" t="s">
        <v>69</v>
      </c>
      <c r="D101" s="139"/>
      <c r="E101" s="148">
        <v>1154.147528</v>
      </c>
      <c r="F101" s="799">
        <v>972.26657339999986</v>
      </c>
      <c r="G101" s="799">
        <v>877.92292240000018</v>
      </c>
      <c r="H101" s="799"/>
      <c r="K101" s="23"/>
    </row>
    <row r="102" spans="2:11" s="5" customFormat="1" ht="11.25">
      <c r="B102" s="20"/>
      <c r="C102" s="200" t="s">
        <v>70</v>
      </c>
      <c r="D102" s="139"/>
      <c r="E102" s="148">
        <v>334.92169920000003</v>
      </c>
      <c r="F102" s="799">
        <v>216.7448129</v>
      </c>
      <c r="G102" s="799">
        <v>180.24889739999998</v>
      </c>
      <c r="H102" s="799"/>
      <c r="K102" s="23"/>
    </row>
    <row r="103" spans="2:11" s="5" customFormat="1" ht="11.25">
      <c r="B103" s="20"/>
      <c r="C103" s="200" t="s">
        <v>71</v>
      </c>
      <c r="D103" s="139"/>
      <c r="E103" s="148">
        <v>188.45976800000005</v>
      </c>
      <c r="F103" s="799" t="s">
        <v>72</v>
      </c>
      <c r="G103" s="799" t="s">
        <v>72</v>
      </c>
      <c r="H103" s="799"/>
      <c r="K103" s="23"/>
    </row>
    <row r="104" spans="2:11" s="5" customFormat="1" ht="11.25">
      <c r="B104" s="20"/>
      <c r="C104" s="200" t="s">
        <v>73</v>
      </c>
      <c r="D104" s="139"/>
      <c r="E104" s="799" t="s">
        <v>72</v>
      </c>
      <c r="F104" s="799" t="s">
        <v>72</v>
      </c>
      <c r="G104" s="799">
        <v>120.40301636156578</v>
      </c>
      <c r="H104" s="799"/>
      <c r="K104" s="23"/>
    </row>
    <row r="105" spans="2:11" s="5" customFormat="1" ht="11.25">
      <c r="B105" s="20"/>
      <c r="C105" s="73" t="s">
        <v>59</v>
      </c>
      <c r="D105" s="73"/>
      <c r="E105" s="801">
        <f>E106+E109+E112+E117+E118+E121+E122+E123+E126+E130+E138</f>
        <v>69665.528298991238</v>
      </c>
      <c r="F105" s="801">
        <f>F106+F109+F112+F117+F118+F121+F122+F123+F130+F138</f>
        <v>64389.335082350139</v>
      </c>
      <c r="G105" s="801">
        <f>G106+G109+G112+G117+G118+G121+G122+G123+G130+G138</f>
        <v>76959.645183133398</v>
      </c>
      <c r="H105" s="797"/>
      <c r="I105" s="429"/>
      <c r="K105" s="23"/>
    </row>
    <row r="106" spans="2:11" s="5" customFormat="1" ht="11.25">
      <c r="B106" s="20"/>
      <c r="C106" s="201" t="s">
        <v>92</v>
      </c>
      <c r="D106" s="139"/>
      <c r="E106" s="798">
        <f>E107+E108</f>
        <v>8404.61</v>
      </c>
      <c r="F106" s="798">
        <f>F107+F108</f>
        <v>4097.012494237284</v>
      </c>
      <c r="G106" s="798">
        <v>5821.6916716375908</v>
      </c>
      <c r="H106" s="798"/>
      <c r="I106" s="429"/>
      <c r="K106" s="23"/>
    </row>
    <row r="107" spans="2:11" s="5" customFormat="1" ht="11.25">
      <c r="B107" s="20"/>
      <c r="C107" s="200" t="s">
        <v>66</v>
      </c>
      <c r="D107" s="139"/>
      <c r="E107" s="799">
        <v>2761.65</v>
      </c>
      <c r="F107" s="799">
        <v>561.65434994036821</v>
      </c>
      <c r="G107" s="799">
        <v>692.26483799406321</v>
      </c>
      <c r="H107" s="799"/>
      <c r="I107" s="429"/>
      <c r="K107" s="23"/>
    </row>
    <row r="108" spans="2:11" s="93" customFormat="1" ht="11.25">
      <c r="B108" s="202"/>
      <c r="C108" s="200" t="s">
        <v>93</v>
      </c>
      <c r="D108" s="139"/>
      <c r="E108" s="799">
        <v>5642.96</v>
      </c>
      <c r="F108" s="799">
        <v>3535.3581442969162</v>
      </c>
      <c r="G108" s="799">
        <v>5129.426833643528</v>
      </c>
      <c r="H108" s="799"/>
      <c r="I108" s="429"/>
      <c r="K108" s="203"/>
    </row>
    <row r="109" spans="2:11" s="5" customFormat="1" ht="11.25">
      <c r="B109" s="20"/>
      <c r="C109" s="201" t="s">
        <v>94</v>
      </c>
      <c r="D109" s="201"/>
      <c r="E109" s="798">
        <f>E110+E111</f>
        <v>5951.1329260642233</v>
      </c>
      <c r="F109" s="798">
        <v>2729.5874850241921</v>
      </c>
      <c r="G109" s="798">
        <v>13279.182236284325</v>
      </c>
      <c r="H109" s="798"/>
      <c r="I109" s="429"/>
      <c r="K109" s="23"/>
    </row>
    <row r="110" spans="2:11" s="5" customFormat="1" ht="11.25">
      <c r="B110" s="20"/>
      <c r="C110" s="200" t="s">
        <v>66</v>
      </c>
      <c r="D110" s="139"/>
      <c r="E110" s="799">
        <v>1192.4848425690461</v>
      </c>
      <c r="F110" s="799">
        <v>0</v>
      </c>
      <c r="G110" s="799">
        <v>12.881842770706434</v>
      </c>
      <c r="H110" s="799"/>
      <c r="I110" s="429"/>
      <c r="K110" s="23"/>
    </row>
    <row r="111" spans="2:11" s="93" customFormat="1" ht="11.25">
      <c r="B111" s="202"/>
      <c r="C111" s="200" t="s">
        <v>93</v>
      </c>
      <c r="D111" s="139"/>
      <c r="E111" s="799">
        <v>4758.6480834951772</v>
      </c>
      <c r="F111" s="799">
        <v>2729.5874850241921</v>
      </c>
      <c r="G111" s="799">
        <v>13266.300393513618</v>
      </c>
      <c r="H111" s="799"/>
      <c r="I111" s="429"/>
      <c r="K111" s="203"/>
    </row>
    <row r="112" spans="2:11" s="93" customFormat="1" ht="11.25">
      <c r="B112" s="202"/>
      <c r="C112" s="201" t="s">
        <v>95</v>
      </c>
      <c r="D112" s="201"/>
      <c r="E112" s="798">
        <f>E113+E114+E115</f>
        <v>1719.761961134592</v>
      </c>
      <c r="F112" s="798">
        <v>120.03904200059404</v>
      </c>
      <c r="G112" s="798">
        <v>106.1985001651214</v>
      </c>
      <c r="H112" s="800"/>
      <c r="I112" s="429"/>
      <c r="K112" s="203"/>
    </row>
    <row r="113" spans="2:11" s="93" customFormat="1" ht="11.25">
      <c r="B113" s="202"/>
      <c r="C113" s="200" t="s">
        <v>86</v>
      </c>
      <c r="D113" s="201"/>
      <c r="E113" s="799">
        <v>246.726295082592</v>
      </c>
      <c r="F113" s="799">
        <v>111.99602976391805</v>
      </c>
      <c r="G113" s="799">
        <v>105.8715513375534</v>
      </c>
      <c r="H113" s="799"/>
      <c r="I113" s="429"/>
      <c r="J113" s="591"/>
      <c r="K113" s="203"/>
    </row>
    <row r="114" spans="2:11" s="93" customFormat="1" ht="11.25">
      <c r="B114" s="202"/>
      <c r="C114" s="200" t="s">
        <v>87</v>
      </c>
      <c r="D114" s="201"/>
      <c r="E114" s="799">
        <v>12.035666052000002</v>
      </c>
      <c r="F114" s="799">
        <v>8.0430122366759988</v>
      </c>
      <c r="G114" s="799">
        <v>0.32694882756799998</v>
      </c>
      <c r="H114" s="799"/>
      <c r="I114" s="429"/>
      <c r="K114" s="203"/>
    </row>
    <row r="115" spans="2:11" s="5" customFormat="1" ht="11.25">
      <c r="B115" s="20"/>
      <c r="C115" s="200" t="s">
        <v>96</v>
      </c>
      <c r="D115" s="201"/>
      <c r="E115" s="148">
        <v>1461</v>
      </c>
      <c r="F115" s="799">
        <v>0</v>
      </c>
      <c r="G115" s="799">
        <v>0</v>
      </c>
      <c r="H115" s="799"/>
      <c r="I115" s="429"/>
      <c r="K115" s="23"/>
    </row>
    <row r="116" spans="2:11" s="93" customFormat="1" ht="11.25">
      <c r="B116" s="202"/>
      <c r="C116" s="200" t="s">
        <v>97</v>
      </c>
      <c r="D116" s="139"/>
      <c r="E116" s="799">
        <v>1732.12149774</v>
      </c>
      <c r="F116" s="799">
        <v>1102.8829069747023</v>
      </c>
      <c r="G116" s="799">
        <v>918.60337504079405</v>
      </c>
      <c r="H116" s="799"/>
      <c r="I116" s="429"/>
      <c r="K116" s="203"/>
    </row>
    <row r="117" spans="2:11" s="93" customFormat="1" ht="11.25">
      <c r="B117" s="202"/>
      <c r="C117" s="201" t="s">
        <v>98</v>
      </c>
      <c r="D117" s="201"/>
      <c r="E117" s="804">
        <v>9</v>
      </c>
      <c r="F117" s="798">
        <v>3.3917059250416473</v>
      </c>
      <c r="G117" s="800">
        <v>3.6170085353661876</v>
      </c>
      <c r="H117" s="800"/>
      <c r="I117" s="429"/>
      <c r="K117" s="203"/>
    </row>
    <row r="118" spans="2:11" s="93" customFormat="1" ht="11.25">
      <c r="B118" s="202"/>
      <c r="C118" s="201" t="s">
        <v>99</v>
      </c>
      <c r="D118" s="201"/>
      <c r="E118" s="798">
        <f>E119</f>
        <v>1637.1831177961983</v>
      </c>
      <c r="F118" s="798">
        <v>1026.6514517030687</v>
      </c>
      <c r="G118" s="798">
        <v>915.95646730697808</v>
      </c>
      <c r="H118" s="798"/>
      <c r="I118" s="429"/>
      <c r="K118" s="203"/>
    </row>
    <row r="119" spans="2:11" s="5" customFormat="1" ht="11.25">
      <c r="B119" s="20"/>
      <c r="C119" s="200" t="s">
        <v>100</v>
      </c>
      <c r="D119" s="139"/>
      <c r="E119" s="148">
        <v>1637.1831177961983</v>
      </c>
      <c r="F119" s="799">
        <v>1015.1800617030688</v>
      </c>
      <c r="G119" s="799">
        <v>889.44455855697811</v>
      </c>
      <c r="H119" s="799"/>
      <c r="I119" s="429"/>
      <c r="K119" s="23"/>
    </row>
    <row r="120" spans="2:11" s="93" customFormat="1" ht="11.25">
      <c r="B120" s="202"/>
      <c r="C120" s="200" t="s">
        <v>101</v>
      </c>
      <c r="D120" s="5"/>
      <c r="E120" s="152" t="s">
        <v>102</v>
      </c>
      <c r="F120" s="799">
        <v>11.471390000000001</v>
      </c>
      <c r="G120" s="799">
        <v>26.511908750000003</v>
      </c>
      <c r="H120" s="799"/>
      <c r="I120" s="429"/>
      <c r="K120" s="203"/>
    </row>
    <row r="121" spans="2:11" s="93" customFormat="1" ht="11.25">
      <c r="B121" s="202"/>
      <c r="C121" s="201" t="s">
        <v>103</v>
      </c>
      <c r="D121" s="201"/>
      <c r="E121" s="798">
        <v>372.4</v>
      </c>
      <c r="F121" s="798">
        <v>223.27329925000006</v>
      </c>
      <c r="G121" s="798">
        <v>279.33429716571459</v>
      </c>
      <c r="H121" s="798"/>
      <c r="I121" s="429"/>
      <c r="K121" s="203"/>
    </row>
    <row r="122" spans="2:11" s="93" customFormat="1" ht="11.25">
      <c r="B122" s="202"/>
      <c r="C122" s="201" t="s">
        <v>104</v>
      </c>
      <c r="D122" s="201"/>
      <c r="E122" s="798">
        <v>132.19999999999999</v>
      </c>
      <c r="F122" s="798">
        <v>67.619891254090419</v>
      </c>
      <c r="G122" s="798">
        <v>77.196405950291904</v>
      </c>
      <c r="H122" s="798"/>
      <c r="I122" s="429"/>
      <c r="K122" s="203"/>
    </row>
    <row r="123" spans="2:11" s="93" customFormat="1" ht="11.25">
      <c r="B123" s="202"/>
      <c r="C123" s="201" t="s">
        <v>105</v>
      </c>
      <c r="D123" s="201"/>
      <c r="E123" s="798">
        <v>191</v>
      </c>
      <c r="F123" s="798">
        <v>8.3200880650931879</v>
      </c>
      <c r="G123" s="800">
        <v>3.5623291132736323</v>
      </c>
      <c r="H123" s="800"/>
      <c r="I123" s="429"/>
      <c r="K123" s="203"/>
    </row>
    <row r="124" spans="2:11" s="93" customFormat="1" ht="11.25">
      <c r="B124" s="202"/>
      <c r="C124" s="201" t="s">
        <v>106</v>
      </c>
      <c r="D124" s="201"/>
      <c r="E124" s="799" t="s">
        <v>72</v>
      </c>
      <c r="F124" s="799" t="s">
        <v>72</v>
      </c>
      <c r="G124" s="799" t="s">
        <v>72</v>
      </c>
      <c r="H124" s="799"/>
      <c r="I124" s="429"/>
      <c r="K124" s="203"/>
    </row>
    <row r="125" spans="2:11" s="93" customFormat="1" ht="11.25">
      <c r="B125" s="202"/>
      <c r="C125" s="201" t="s">
        <v>107</v>
      </c>
      <c r="D125" s="201"/>
      <c r="E125" s="799" t="s">
        <v>72</v>
      </c>
      <c r="F125" s="799" t="s">
        <v>72</v>
      </c>
      <c r="G125" s="799" t="s">
        <v>72</v>
      </c>
      <c r="H125" s="799"/>
      <c r="I125" s="429"/>
      <c r="K125" s="203"/>
    </row>
    <row r="126" spans="2:11" s="5" customFormat="1" ht="11.25">
      <c r="B126" s="20"/>
      <c r="C126" s="201" t="s">
        <v>108</v>
      </c>
      <c r="D126" s="201"/>
      <c r="E126" s="798">
        <f>E127</f>
        <v>2743.52</v>
      </c>
      <c r="F126" s="799" t="s">
        <v>72</v>
      </c>
      <c r="G126" s="799" t="s">
        <v>72</v>
      </c>
      <c r="H126" s="799"/>
      <c r="I126" s="429"/>
      <c r="K126" s="23"/>
    </row>
    <row r="127" spans="2:11" s="5" customFormat="1" ht="11.25">
      <c r="B127" s="20"/>
      <c r="C127" s="200" t="s">
        <v>109</v>
      </c>
      <c r="D127" s="139"/>
      <c r="E127" s="799">
        <v>2743.52</v>
      </c>
      <c r="F127" s="799" t="s">
        <v>72</v>
      </c>
      <c r="G127" s="799" t="s">
        <v>72</v>
      </c>
      <c r="H127" s="799"/>
      <c r="I127" s="429"/>
      <c r="K127" s="23"/>
    </row>
    <row r="128" spans="2:11" s="93" customFormat="1" ht="11.25">
      <c r="B128" s="202"/>
      <c r="C128" s="200" t="s">
        <v>110</v>
      </c>
      <c r="D128" s="139"/>
      <c r="E128" s="799" t="s">
        <v>72</v>
      </c>
      <c r="F128" s="799" t="s">
        <v>72</v>
      </c>
      <c r="G128" s="799" t="s">
        <v>72</v>
      </c>
      <c r="H128" s="799"/>
      <c r="I128" s="429"/>
      <c r="K128" s="203"/>
    </row>
    <row r="129" spans="2:11" s="93" customFormat="1" ht="11.25">
      <c r="B129" s="202"/>
      <c r="C129" s="201" t="s">
        <v>111</v>
      </c>
      <c r="D129" s="201"/>
      <c r="E129" s="799" t="s">
        <v>72</v>
      </c>
      <c r="F129" s="799" t="s">
        <v>72</v>
      </c>
      <c r="G129" s="799" t="s">
        <v>72</v>
      </c>
      <c r="H129" s="799"/>
      <c r="I129" s="429"/>
      <c r="K129" s="203"/>
    </row>
    <row r="130" spans="2:11" s="5" customFormat="1" ht="11.25">
      <c r="B130" s="20"/>
      <c r="C130" s="201" t="s">
        <v>112</v>
      </c>
      <c r="D130" s="201"/>
      <c r="E130" s="798">
        <f>E131+E132+E133+E134+E135</f>
        <v>23355.213974468272</v>
      </c>
      <c r="F130" s="798">
        <f>SUM(F131:F136)</f>
        <v>10911.191444890766</v>
      </c>
      <c r="G130" s="798">
        <v>10268.131961674737</v>
      </c>
      <c r="H130" s="798"/>
      <c r="I130" s="429"/>
      <c r="K130" s="23"/>
    </row>
    <row r="131" spans="2:11" s="5" customFormat="1" ht="11.25">
      <c r="B131" s="20"/>
      <c r="C131" s="200" t="s">
        <v>67</v>
      </c>
      <c r="D131" s="139"/>
      <c r="E131" s="799">
        <v>15986.579781558272</v>
      </c>
      <c r="F131" s="799">
        <v>7581.4262344905501</v>
      </c>
      <c r="G131" s="799">
        <v>7170.3450781794627</v>
      </c>
      <c r="H131" s="799"/>
      <c r="I131" s="429"/>
      <c r="K131" s="23"/>
    </row>
    <row r="132" spans="2:11" s="5" customFormat="1" ht="11.25">
      <c r="B132" s="20"/>
      <c r="C132" s="200" t="s">
        <v>68</v>
      </c>
      <c r="D132" s="139"/>
      <c r="E132" s="799">
        <v>4342.3853814700005</v>
      </c>
      <c r="F132" s="799">
        <v>2896.4066775963975</v>
      </c>
      <c r="G132" s="799">
        <v>1600.2397432777966</v>
      </c>
      <c r="H132" s="799"/>
      <c r="I132" s="429"/>
      <c r="K132" s="23"/>
    </row>
    <row r="133" spans="2:11" s="5" customFormat="1" ht="11.25">
      <c r="B133" s="20"/>
      <c r="C133" s="200" t="s">
        <v>69</v>
      </c>
      <c r="D133" s="139"/>
      <c r="E133" s="799">
        <v>2096.8352156000001</v>
      </c>
      <c r="F133" s="799">
        <v>29.408310497000002</v>
      </c>
      <c r="G133" s="799">
        <v>7.376210320000002</v>
      </c>
      <c r="H133" s="799"/>
      <c r="I133" s="429"/>
      <c r="K133" s="23"/>
    </row>
    <row r="134" spans="2:11" s="93" customFormat="1" ht="11.25">
      <c r="B134" s="202"/>
      <c r="C134" s="200" t="s">
        <v>70</v>
      </c>
      <c r="D134" s="139"/>
      <c r="E134" s="799">
        <v>692.02814783999997</v>
      </c>
      <c r="F134" s="799">
        <v>403.95022230681997</v>
      </c>
      <c r="G134" s="799">
        <v>371.20544783330399</v>
      </c>
      <c r="H134" s="799"/>
      <c r="I134" s="429"/>
      <c r="K134" s="23"/>
    </row>
    <row r="135" spans="2:11" s="93" customFormat="1" ht="11.25">
      <c r="B135" s="202"/>
      <c r="C135" s="200" t="s">
        <v>71</v>
      </c>
      <c r="D135" s="139"/>
      <c r="E135" s="799">
        <v>237.385448</v>
      </c>
      <c r="F135" s="799" t="s">
        <v>72</v>
      </c>
      <c r="G135" s="799" t="s">
        <v>72</v>
      </c>
      <c r="H135" s="799"/>
      <c r="I135" s="429"/>
      <c r="K135" s="23"/>
    </row>
    <row r="136" spans="2:11" s="93" customFormat="1" ht="11.25">
      <c r="B136" s="202"/>
      <c r="C136" s="200" t="s">
        <v>73</v>
      </c>
      <c r="D136" s="139"/>
      <c r="E136" s="799" t="s">
        <v>72</v>
      </c>
      <c r="F136" s="799" t="s">
        <v>72</v>
      </c>
      <c r="G136" s="799">
        <v>1118.9654820641724</v>
      </c>
      <c r="H136" s="799"/>
      <c r="I136" s="429"/>
      <c r="K136" s="23"/>
    </row>
    <row r="137" spans="2:11" s="93" customFormat="1" ht="11.25">
      <c r="B137" s="202"/>
      <c r="C137" s="201" t="s">
        <v>113</v>
      </c>
      <c r="D137" s="201"/>
      <c r="E137" s="799" t="s">
        <v>72</v>
      </c>
      <c r="F137" s="799" t="s">
        <v>72</v>
      </c>
      <c r="G137" s="799" t="s">
        <v>72</v>
      </c>
      <c r="H137" s="799"/>
      <c r="I137" s="429"/>
      <c r="K137" s="23"/>
    </row>
    <row r="138" spans="2:11" s="5" customFormat="1" ht="11.25">
      <c r="B138" s="20"/>
      <c r="C138" s="201" t="s">
        <v>114</v>
      </c>
      <c r="D138" s="201"/>
      <c r="E138" s="798">
        <f>E140+E142</f>
        <v>25149.506319527954</v>
      </c>
      <c r="F138" s="798">
        <v>45202.248180000002</v>
      </c>
      <c r="G138" s="798">
        <v>46204.774305299987</v>
      </c>
      <c r="H138" s="798"/>
      <c r="I138" s="429"/>
      <c r="K138" s="23"/>
    </row>
    <row r="139" spans="2:11" s="5" customFormat="1" ht="11.25">
      <c r="B139" s="20"/>
      <c r="C139" s="200" t="s">
        <v>73</v>
      </c>
      <c r="D139" s="139"/>
      <c r="E139" s="799" t="s">
        <v>72</v>
      </c>
      <c r="F139" s="799" t="s">
        <v>72</v>
      </c>
      <c r="G139" s="799">
        <v>182.2205322422943</v>
      </c>
      <c r="H139" s="799"/>
      <c r="I139" s="429"/>
      <c r="K139" s="23"/>
    </row>
    <row r="140" spans="2:11" s="5" customFormat="1" ht="11.25">
      <c r="B140" s="20"/>
      <c r="C140" s="200" t="s">
        <v>115</v>
      </c>
      <c r="D140" s="139"/>
      <c r="E140" s="799">
        <v>6258.847343098264</v>
      </c>
      <c r="F140" s="799">
        <v>554.04</v>
      </c>
      <c r="G140" s="799">
        <v>537.8198355576917</v>
      </c>
      <c r="H140" s="799"/>
      <c r="I140" s="429"/>
      <c r="K140" s="23"/>
    </row>
    <row r="141" spans="2:11" s="5" customFormat="1" ht="11.25">
      <c r="B141" s="20"/>
      <c r="C141" s="200" t="s">
        <v>116</v>
      </c>
      <c r="D141" s="139"/>
      <c r="E141" s="799" t="s">
        <v>102</v>
      </c>
      <c r="F141" s="799">
        <v>44648.208180000001</v>
      </c>
      <c r="G141" s="799">
        <v>45484.733937500001</v>
      </c>
      <c r="H141" s="799"/>
      <c r="I141" s="429"/>
      <c r="K141" s="23"/>
    </row>
    <row r="142" spans="2:11" s="5" customFormat="1" ht="12" thickBot="1">
      <c r="B142" s="20"/>
      <c r="C142" s="240" t="s">
        <v>117</v>
      </c>
      <c r="D142" s="239"/>
      <c r="E142" s="802">
        <v>18890.658976429691</v>
      </c>
      <c r="F142" s="802">
        <v>0</v>
      </c>
      <c r="G142" s="802">
        <v>0</v>
      </c>
      <c r="H142" s="799"/>
      <c r="I142" s="429"/>
      <c r="K142" s="23"/>
    </row>
    <row r="143" spans="2:11" s="5" customFormat="1" ht="12" thickTop="1">
      <c r="B143" s="20"/>
      <c r="C143" s="635" t="s">
        <v>118</v>
      </c>
      <c r="D143" s="633"/>
      <c r="E143" s="633"/>
      <c r="F143" s="634"/>
      <c r="G143" s="634"/>
      <c r="H143" s="634"/>
      <c r="K143" s="23"/>
    </row>
    <row r="144" spans="2:11" s="5" customFormat="1" ht="11.25">
      <c r="B144" s="20"/>
      <c r="C144" s="995" t="s">
        <v>119</v>
      </c>
      <c r="D144" s="996"/>
      <c r="E144" s="996"/>
      <c r="F144" s="997"/>
      <c r="G144" s="997"/>
      <c r="H144" s="636"/>
      <c r="K144" s="23"/>
    </row>
    <row r="145" spans="1:11" s="5" customFormat="1" ht="11.25">
      <c r="B145" s="20"/>
      <c r="C145" s="995" t="s">
        <v>120</v>
      </c>
      <c r="D145" s="996"/>
      <c r="E145" s="996"/>
      <c r="F145" s="997"/>
      <c r="G145" s="997"/>
      <c r="H145" s="636"/>
      <c r="K145" s="23"/>
    </row>
    <row r="146" spans="1:11" s="5" customFormat="1" ht="20.100000000000001" customHeight="1">
      <c r="B146" s="20"/>
      <c r="C146" s="1035" t="s">
        <v>121</v>
      </c>
      <c r="D146" s="1035"/>
      <c r="E146" s="1035"/>
      <c r="F146" s="1035"/>
      <c r="G146" s="1035"/>
      <c r="H146" s="636"/>
      <c r="K146" s="23"/>
    </row>
    <row r="147" spans="1:11" s="5" customFormat="1" ht="24.75" customHeight="1">
      <c r="B147" s="20"/>
      <c r="C147" s="1035" t="s">
        <v>122</v>
      </c>
      <c r="D147" s="1035"/>
      <c r="E147" s="1035"/>
      <c r="F147" s="1035"/>
      <c r="G147" s="1035"/>
      <c r="H147" s="793"/>
      <c r="K147" s="23"/>
    </row>
    <row r="148" spans="1:11" s="5" customFormat="1" ht="24.75" customHeight="1">
      <c r="B148" s="20"/>
      <c r="C148" s="589"/>
      <c r="D148" s="589"/>
      <c r="E148" s="589"/>
      <c r="F148" s="589"/>
      <c r="G148" s="589"/>
      <c r="H148" s="589"/>
      <c r="K148" s="23"/>
    </row>
    <row r="149" spans="1:11" s="5" customFormat="1" ht="24.75" customHeight="1">
      <c r="B149" s="20"/>
      <c r="C149" s="589"/>
      <c r="D149" s="589"/>
      <c r="E149" s="589"/>
      <c r="F149" s="589"/>
      <c r="G149" s="589"/>
      <c r="H149" s="589"/>
      <c r="K149" s="23"/>
    </row>
    <row r="150" spans="1:11" s="5" customFormat="1" ht="11.25">
      <c r="B150" s="20"/>
      <c r="C150" s="93"/>
      <c r="D150" s="93"/>
      <c r="E150" s="93"/>
      <c r="F150" s="91"/>
      <c r="G150" s="91"/>
      <c r="H150" s="91"/>
      <c r="K150" s="23"/>
    </row>
    <row r="151" spans="1:11" s="5" customFormat="1" ht="11.25">
      <c r="B151" s="20"/>
      <c r="C151" s="93"/>
      <c r="D151" s="93"/>
      <c r="E151" s="93"/>
      <c r="F151" s="91"/>
      <c r="G151" s="91"/>
      <c r="H151" s="91"/>
      <c r="K151" s="23"/>
    </row>
    <row r="152" spans="1:11" s="5" customFormat="1" ht="11.25">
      <c r="B152" s="20"/>
      <c r="C152" s="93"/>
      <c r="D152" s="93"/>
      <c r="E152" s="93"/>
      <c r="F152" s="91"/>
      <c r="G152" s="91"/>
      <c r="H152" s="91"/>
      <c r="K152" s="23"/>
    </row>
    <row r="153" spans="1:11" s="55" customFormat="1" ht="15" customHeight="1">
      <c r="A153" s="301"/>
      <c r="B153" s="297"/>
      <c r="C153" s="93"/>
      <c r="D153" s="93"/>
      <c r="E153" s="93"/>
      <c r="F153" s="91"/>
      <c r="G153" s="91"/>
      <c r="H153" s="91"/>
      <c r="I153" s="5"/>
      <c r="J153" s="298"/>
      <c r="K153" s="299"/>
    </row>
    <row r="154" spans="1:11" ht="11.25">
      <c r="B154" s="24"/>
      <c r="C154" s="25"/>
      <c r="D154" s="25"/>
      <c r="E154" s="25"/>
      <c r="F154" s="25"/>
      <c r="G154" s="25"/>
      <c r="H154" s="25"/>
      <c r="I154" s="25"/>
      <c r="J154" s="25"/>
      <c r="K154" s="27"/>
    </row>
    <row r="155" spans="1:11" ht="11.25"/>
    <row r="156" spans="1:11" ht="11.25" hidden="1" customHeight="1"/>
    <row r="157" spans="1:11" ht="11.25" hidden="1" customHeight="1"/>
    <row r="158" spans="1:11" ht="11.25" hidden="1" customHeight="1"/>
    <row r="159" spans="1:11" ht="11.25" hidden="1" customHeight="1"/>
    <row r="160" spans="1:11"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row r="264" ht="11.25" hidden="1" customHeight="1"/>
    <row r="265" ht="11.25" hidden="1" customHeight="1"/>
    <row r="266" ht="11.25" hidden="1" customHeight="1"/>
    <row r="267" ht="11.25" hidden="1" customHeight="1"/>
    <row r="268" ht="11.25" hidden="1" customHeight="1"/>
    <row r="269" ht="11.25" hidden="1" customHeight="1"/>
    <row r="270" ht="11.25" hidden="1" customHeight="1"/>
    <row r="271" ht="11.25" hidden="1" customHeight="1"/>
    <row r="272" ht="11.25" hidden="1" customHeight="1"/>
    <row r="273" ht="11.25" hidden="1" customHeight="1"/>
    <row r="274" ht="11.25" hidden="1" customHeight="1"/>
    <row r="275" ht="11.25" hidden="1" customHeight="1"/>
    <row r="276" ht="11.25" hidden="1" customHeight="1"/>
    <row r="277" ht="11.25" hidden="1" customHeight="1"/>
    <row r="278" ht="11.25" hidden="1" customHeight="1"/>
    <row r="279" ht="11.25" hidden="1" customHeight="1"/>
    <row r="280" ht="11.25" hidden="1" customHeight="1"/>
    <row r="281" ht="11.25" hidden="1" customHeight="1"/>
    <row r="282" ht="11.25" hidden="1" customHeight="1"/>
    <row r="283" ht="11.25" hidden="1" customHeight="1"/>
    <row r="284" ht="11.25" hidden="1" customHeight="1"/>
    <row r="285" ht="11.25" hidden="1" customHeight="1"/>
    <row r="286" ht="11.25" hidden="1" customHeight="1"/>
    <row r="287" ht="11.25" hidden="1" customHeight="1"/>
    <row r="288" ht="11.25" hidden="1" customHeight="1"/>
    <row r="289" ht="11.25" hidden="1" customHeight="1"/>
    <row r="290" ht="11.25" hidden="1" customHeight="1"/>
    <row r="291" ht="11.25" hidden="1" customHeight="1"/>
    <row r="292" ht="11.25" hidden="1" customHeight="1"/>
    <row r="293" ht="11.25" hidden="1" customHeight="1"/>
    <row r="294" ht="11.25" hidden="1" customHeight="1"/>
    <row r="295" ht="11.25" hidden="1" customHeight="1"/>
    <row r="296" ht="11.25" hidden="1" customHeight="1"/>
    <row r="297" ht="11.25" hidden="1" customHeight="1"/>
    <row r="298" ht="11.25" hidden="1" customHeight="1"/>
    <row r="299" ht="11.25" hidden="1" customHeight="1"/>
    <row r="300" ht="11.25" hidden="1" customHeight="1"/>
    <row r="301" ht="11.25" hidden="1" customHeight="1"/>
    <row r="302" ht="11.25" hidden="1" customHeight="1"/>
    <row r="303" ht="11.25" hidden="1" customHeight="1"/>
    <row r="304" ht="11.25" hidden="1" customHeight="1"/>
    <row r="305" ht="11.25" hidden="1" customHeight="1"/>
    <row r="306" ht="11.25" hidden="1" customHeight="1"/>
    <row r="307" ht="11.25" hidden="1" customHeight="1"/>
    <row r="308" ht="11.25" hidden="1" customHeight="1"/>
    <row r="309" ht="11.25" hidden="1" customHeight="1"/>
    <row r="310" ht="11.25" hidden="1" customHeight="1"/>
    <row r="311" ht="11.25" hidden="1" customHeight="1"/>
    <row r="312" ht="11.25" hidden="1" customHeight="1"/>
    <row r="313" ht="11.25" hidden="1" customHeight="1"/>
    <row r="314" ht="11.25" hidden="1" customHeight="1"/>
    <row r="315" ht="11.25" hidden="1" customHeight="1"/>
    <row r="316" ht="11.25" hidden="1" customHeight="1"/>
    <row r="317" ht="11.25" hidden="1" customHeight="1"/>
    <row r="318" ht="11.25" hidden="1" customHeight="1"/>
    <row r="319" ht="11.25" hidden="1" customHeight="1"/>
    <row r="320" ht="11.25" hidden="1" customHeight="1"/>
    <row r="321" ht="11.25" hidden="1" customHeight="1"/>
    <row r="322" ht="11.25" hidden="1" customHeight="1"/>
    <row r="323" ht="11.25" hidden="1" customHeight="1"/>
    <row r="324" ht="11.25" hidden="1" customHeight="1"/>
    <row r="325" ht="11.25" hidden="1" customHeight="1"/>
    <row r="326" ht="11.25" hidden="1" customHeight="1"/>
    <row r="327" ht="11.25" hidden="1" customHeight="1"/>
    <row r="328" ht="11.25" hidden="1" customHeight="1"/>
    <row r="329" ht="11.25" hidden="1" customHeight="1"/>
    <row r="330" ht="11.25" hidden="1" customHeight="1"/>
    <row r="331" ht="11.25" hidden="1" customHeight="1"/>
    <row r="332" ht="11.25" hidden="1" customHeight="1"/>
    <row r="333" ht="11.25" hidden="1" customHeight="1"/>
    <row r="334" ht="11.25" hidden="1" customHeight="1"/>
    <row r="335" ht="11.25" hidden="1" customHeight="1"/>
    <row r="336" ht="11.25" hidden="1" customHeight="1"/>
    <row r="337" ht="11.25" hidden="1" customHeight="1"/>
    <row r="338" ht="11.25" hidden="1" customHeight="1"/>
    <row r="339" ht="11.25" hidden="1" customHeight="1"/>
    <row r="340" ht="11.25" hidden="1" customHeight="1"/>
    <row r="341" ht="11.25" hidden="1" customHeight="1"/>
    <row r="342" ht="11.25" hidden="1" customHeight="1"/>
    <row r="343" ht="11.25" hidden="1" customHeight="1"/>
    <row r="344" ht="11.25" hidden="1" customHeight="1"/>
    <row r="345" ht="11.25" hidden="1" customHeight="1"/>
    <row r="346" ht="11.25" hidden="1" customHeight="1"/>
    <row r="347" ht="11.25" hidden="1" customHeight="1"/>
    <row r="348" ht="11.25" hidden="1" customHeight="1"/>
    <row r="349" ht="11.25" hidden="1" customHeight="1"/>
    <row r="350" ht="11.25" hidden="1" customHeight="1"/>
    <row r="351" ht="11.25" hidden="1" customHeight="1"/>
    <row r="352" ht="11.25" hidden="1" customHeight="1"/>
    <row r="353" ht="11.25" hidden="1" customHeight="1"/>
    <row r="354" ht="11.25" hidden="1" customHeight="1"/>
    <row r="355" ht="11.25" hidden="1" customHeight="1"/>
    <row r="356" ht="11.25" hidden="1" customHeight="1"/>
    <row r="357" ht="11.25" hidden="1" customHeight="1"/>
    <row r="358" ht="11.25" hidden="1" customHeight="1"/>
    <row r="359" ht="11.25" hidden="1" customHeight="1"/>
    <row r="360" ht="11.25" hidden="1" customHeight="1"/>
    <row r="361" ht="11.25" hidden="1" customHeight="1"/>
    <row r="362" ht="11.25" hidden="1" customHeight="1"/>
    <row r="363" ht="11.25" hidden="1" customHeight="1"/>
    <row r="364" ht="11.25" hidden="1" customHeight="1"/>
    <row r="365" ht="11.25" hidden="1" customHeight="1"/>
    <row r="366" ht="11.25" hidden="1" customHeight="1"/>
    <row r="367" ht="11.25" hidden="1" customHeight="1"/>
    <row r="368" ht="11.25" hidden="1" customHeight="1"/>
    <row r="369" ht="11.25" hidden="1" customHeight="1"/>
    <row r="370" ht="11.25" hidden="1" customHeight="1"/>
    <row r="371" ht="11.25" hidden="1" customHeight="1"/>
    <row r="372" ht="11.25" hidden="1" customHeight="1"/>
    <row r="373" ht="11.25" hidden="1" customHeight="1"/>
    <row r="374" ht="11.25" hidden="1" customHeight="1"/>
    <row r="375" ht="11.25" hidden="1" customHeight="1"/>
  </sheetData>
  <mergeCells count="7">
    <mergeCell ref="C10:I11"/>
    <mergeCell ref="C147:G147"/>
    <mergeCell ref="C22:I22"/>
    <mergeCell ref="C21:I21"/>
    <mergeCell ref="C41:I41"/>
    <mergeCell ref="C49:I49"/>
    <mergeCell ref="C146:G146"/>
  </mergeCells>
  <phoneticPr fontId="52" type="noConversion"/>
  <pageMargins left="0.25" right="0.25" top="0.75" bottom="0.75" header="0.3" footer="0.3"/>
  <pageSetup paperSize="9" fitToHeight="0" orientation="landscape" r:id="rId1"/>
  <ignoredErrors>
    <ignoredError sqref="F46"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4F06-BF5B-4411-ACED-56CB0D56BCA5}">
  <sheetPr codeName="Sheet5">
    <tabColor rgb="FFCFE19C"/>
    <pageSetUpPr fitToPage="1"/>
  </sheetPr>
  <dimension ref="A1:W116"/>
  <sheetViews>
    <sheetView workbookViewId="0"/>
  </sheetViews>
  <sheetFormatPr defaultColWidth="0" defaultRowHeight="0" customHeight="1" zeroHeight="1"/>
  <cols>
    <col min="1" max="1" width="2.140625" style="5" customWidth="1"/>
    <col min="2" max="2" width="10.140625" style="5" customWidth="1"/>
    <col min="3" max="3" width="7.85546875" style="5" customWidth="1"/>
    <col min="4" max="4" width="28.42578125" style="5" customWidth="1"/>
    <col min="5" max="5" width="14.140625" style="5" customWidth="1"/>
    <col min="6" max="7" width="13.5703125" style="5" customWidth="1"/>
    <col min="8" max="8" width="13.85546875" style="221" customWidth="1"/>
    <col min="9" max="9" width="14.140625" style="5" customWidth="1"/>
    <col min="10" max="10" width="9.28515625" style="5" customWidth="1"/>
    <col min="11" max="11" width="19.140625" style="5" customWidth="1"/>
    <col min="12" max="12" width="10.5703125" style="5" customWidth="1"/>
    <col min="13" max="14" width="12.42578125" style="5" customWidth="1"/>
    <col min="15" max="15" width="13.42578125" style="5" customWidth="1"/>
    <col min="16" max="16" width="11.85546875" style="5" customWidth="1"/>
    <col min="17" max="17" width="14.85546875" style="5" customWidth="1"/>
    <col min="18" max="18" width="12.5703125" style="5" customWidth="1"/>
    <col min="19" max="19" width="10.140625" style="5" customWidth="1"/>
    <col min="20" max="20" width="2.42578125" style="5" customWidth="1"/>
    <col min="21" max="23" width="0" style="5" hidden="1" customWidth="1"/>
    <col min="24" max="16384" width="9.140625" style="5" hidden="1"/>
  </cols>
  <sheetData>
    <row r="1" spans="1:19" ht="11.25"/>
    <row r="2" spans="1:19" s="63" customFormat="1" ht="14.25">
      <c r="A2" s="5"/>
      <c r="B2" s="60"/>
      <c r="C2" s="61"/>
      <c r="D2" s="61"/>
      <c r="E2" s="61"/>
      <c r="F2" s="61"/>
      <c r="G2" s="61"/>
      <c r="H2" s="222"/>
      <c r="I2" s="61"/>
      <c r="J2" s="61"/>
      <c r="K2" s="61"/>
      <c r="L2" s="61"/>
      <c r="M2" s="61"/>
      <c r="N2" s="61"/>
      <c r="O2" s="61"/>
      <c r="P2" s="61"/>
      <c r="Q2" s="61"/>
      <c r="R2" s="61"/>
      <c r="S2" s="62"/>
    </row>
    <row r="3" spans="1:19" s="65" customFormat="1" ht="12">
      <c r="B3" s="64"/>
      <c r="H3" s="223"/>
      <c r="S3" s="66"/>
    </row>
    <row r="4" spans="1:19" s="63" customFormat="1" ht="30.75" customHeight="1" thickBot="1">
      <c r="A4" s="65"/>
      <c r="B4" s="67"/>
      <c r="C4" s="68"/>
      <c r="D4" s="69" t="s">
        <v>123</v>
      </c>
      <c r="F4" s="70"/>
      <c r="G4" s="70"/>
      <c r="H4" s="224"/>
      <c r="I4" s="70"/>
      <c r="J4" s="70"/>
      <c r="K4" s="70"/>
      <c r="L4" s="70"/>
      <c r="M4" s="70"/>
      <c r="N4" s="70"/>
      <c r="O4" s="70"/>
      <c r="P4" s="70"/>
      <c r="Q4" s="70"/>
      <c r="R4" s="70"/>
      <c r="S4" s="71"/>
    </row>
    <row r="5" spans="1:19" s="72" customFormat="1" ht="28.5" customHeight="1" thickBot="1">
      <c r="A5" s="65"/>
      <c r="B5" s="75"/>
      <c r="C5" s="76"/>
      <c r="D5" s="77" t="s">
        <v>124</v>
      </c>
      <c r="E5" s="78"/>
      <c r="F5" s="78"/>
      <c r="G5" s="79"/>
      <c r="H5" s="225"/>
      <c r="I5" s="79"/>
      <c r="J5" s="79"/>
      <c r="K5" s="79"/>
      <c r="L5" s="79"/>
      <c r="M5" s="79"/>
      <c r="N5" s="79"/>
      <c r="O5" s="79"/>
      <c r="P5" s="79"/>
      <c r="Q5" s="79"/>
      <c r="R5" s="79"/>
      <c r="S5" s="80"/>
    </row>
    <row r="6" spans="1:19" ht="12">
      <c r="A6" s="65"/>
      <c r="B6" s="16"/>
      <c r="E6" s="17"/>
      <c r="F6" s="17"/>
      <c r="S6" s="14"/>
    </row>
    <row r="7" spans="1:19" ht="11.25">
      <c r="B7" s="16"/>
      <c r="E7" s="17"/>
      <c r="F7" s="17"/>
      <c r="S7" s="14"/>
    </row>
    <row r="8" spans="1:19" ht="11.25">
      <c r="B8" s="16"/>
      <c r="C8" s="7"/>
      <c r="D8" s="7"/>
      <c r="E8" s="8"/>
      <c r="F8" s="17"/>
      <c r="R8" s="22"/>
      <c r="S8" s="23"/>
    </row>
    <row r="9" spans="1:19" s="55" customFormat="1" ht="18.75" customHeight="1">
      <c r="A9" s="183"/>
      <c r="B9" s="184"/>
      <c r="C9" s="49" t="s">
        <v>125</v>
      </c>
      <c r="D9" s="53"/>
      <c r="E9" s="52"/>
      <c r="F9" s="53"/>
      <c r="G9" s="53"/>
      <c r="H9" s="226"/>
      <c r="I9" s="53"/>
      <c r="J9" s="53"/>
      <c r="K9" s="53"/>
      <c r="L9" s="53"/>
      <c r="M9" s="53"/>
      <c r="N9" s="53"/>
      <c r="O9" s="53"/>
      <c r="P9" s="53"/>
      <c r="Q9" s="53"/>
      <c r="R9" s="227"/>
      <c r="S9" s="54"/>
    </row>
    <row r="10" spans="1:19" ht="11.25">
      <c r="A10" s="6"/>
      <c r="B10" s="20"/>
      <c r="C10" s="185"/>
      <c r="D10" s="94"/>
      <c r="E10" s="94"/>
      <c r="F10" s="94"/>
      <c r="G10" s="94"/>
      <c r="H10" s="94"/>
      <c r="I10" s="94"/>
      <c r="J10" s="94"/>
      <c r="K10" s="94"/>
      <c r="L10" s="94"/>
      <c r="M10" s="94"/>
      <c r="N10" s="94"/>
      <c r="O10" s="94"/>
      <c r="P10" s="94"/>
      <c r="Q10" s="94"/>
      <c r="R10" s="22"/>
      <c r="S10" s="23"/>
    </row>
    <row r="11" spans="1:19" ht="11.25">
      <c r="B11" s="20"/>
      <c r="C11" s="19"/>
      <c r="E11" s="21"/>
      <c r="F11" s="21"/>
      <c r="G11" s="22"/>
      <c r="H11" s="228"/>
      <c r="I11" s="22"/>
      <c r="J11" s="22"/>
      <c r="K11" s="40"/>
      <c r="L11" s="40"/>
      <c r="M11" s="40"/>
      <c r="N11" s="40"/>
      <c r="O11" s="40"/>
      <c r="P11" s="40"/>
      <c r="Q11" s="40"/>
      <c r="R11" s="22"/>
      <c r="S11" s="23"/>
    </row>
    <row r="12" spans="1:19" ht="12">
      <c r="B12" s="20"/>
      <c r="C12" s="435" t="s">
        <v>126</v>
      </c>
      <c r="D12" s="436"/>
      <c r="E12" s="437"/>
      <c r="F12" s="437"/>
      <c r="G12" s="437"/>
      <c r="H12" s="438"/>
      <c r="I12" s="22"/>
      <c r="J12" s="22"/>
      <c r="K12" s="435" t="s">
        <v>127</v>
      </c>
      <c r="L12" s="436"/>
      <c r="M12" s="437"/>
      <c r="N12" s="437"/>
      <c r="O12" s="437"/>
      <c r="P12" s="437"/>
      <c r="Q12" s="446"/>
      <c r="R12" s="22"/>
      <c r="S12" s="23"/>
    </row>
    <row r="13" spans="1:19" ht="17.25" customHeight="1">
      <c r="B13" s="20"/>
      <c r="C13" s="439" t="s">
        <v>128</v>
      </c>
      <c r="D13" s="436"/>
      <c r="E13" s="531" t="s">
        <v>129</v>
      </c>
      <c r="F13" s="531" t="s">
        <v>130</v>
      </c>
      <c r="G13" s="531" t="s">
        <v>131</v>
      </c>
      <c r="H13" s="531" t="s">
        <v>50</v>
      </c>
      <c r="I13" s="531" t="s">
        <v>51</v>
      </c>
      <c r="K13" s="439" t="s">
        <v>128</v>
      </c>
      <c r="L13" s="436"/>
      <c r="M13" s="436"/>
      <c r="N13" s="531" t="s">
        <v>129</v>
      </c>
      <c r="O13" s="531" t="s">
        <v>130</v>
      </c>
      <c r="P13" s="531" t="s">
        <v>131</v>
      </c>
      <c r="Q13" s="531" t="s">
        <v>50</v>
      </c>
      <c r="R13" s="531" t="s">
        <v>51</v>
      </c>
      <c r="S13" s="23"/>
    </row>
    <row r="14" spans="1:19" ht="12">
      <c r="B14" s="20"/>
      <c r="C14" s="440" t="s">
        <v>67</v>
      </c>
      <c r="D14" s="441"/>
      <c r="E14" s="441">
        <v>5.3</v>
      </c>
      <c r="F14" s="441">
        <v>5.4</v>
      </c>
      <c r="G14" s="441">
        <v>5.4</v>
      </c>
      <c r="H14" s="441">
        <v>5.5</v>
      </c>
      <c r="I14" s="441">
        <v>5.4</v>
      </c>
      <c r="J14" s="22"/>
      <c r="K14" s="440" t="s">
        <v>67</v>
      </c>
      <c r="L14" s="441"/>
      <c r="M14" s="441"/>
      <c r="N14" s="441">
        <v>5.3</v>
      </c>
      <c r="O14" s="441">
        <v>4.8</v>
      </c>
      <c r="P14" s="441">
        <v>4.3</v>
      </c>
      <c r="Q14" s="441">
        <v>4.5</v>
      </c>
      <c r="R14" s="441">
        <v>4.5999999999999996</v>
      </c>
      <c r="S14" s="23"/>
    </row>
    <row r="15" spans="1:19" ht="12">
      <c r="B15" s="20"/>
      <c r="C15" s="442" t="s">
        <v>68</v>
      </c>
      <c r="D15" s="443"/>
      <c r="E15" s="443">
        <v>5.2</v>
      </c>
      <c r="F15" s="443">
        <v>5.5</v>
      </c>
      <c r="G15" s="443">
        <v>5.3</v>
      </c>
      <c r="H15" s="443">
        <v>5.4</v>
      </c>
      <c r="I15" s="443">
        <v>5.3</v>
      </c>
      <c r="J15" s="22"/>
      <c r="K15" s="442" t="s">
        <v>68</v>
      </c>
      <c r="L15" s="443"/>
      <c r="M15" s="443"/>
      <c r="N15" s="443">
        <v>5.2</v>
      </c>
      <c r="O15" s="443">
        <v>4.7</v>
      </c>
      <c r="P15" s="443">
        <v>4.8</v>
      </c>
      <c r="Q15" s="632">
        <v>4.5</v>
      </c>
      <c r="R15" s="632">
        <v>4.5999999999999996</v>
      </c>
      <c r="S15" s="23"/>
    </row>
    <row r="16" spans="1:19" ht="12.75" thickBot="1">
      <c r="B16" s="20"/>
      <c r="C16" s="703" t="s">
        <v>132</v>
      </c>
      <c r="D16" s="445"/>
      <c r="E16" s="445">
        <v>4.9000000000000004</v>
      </c>
      <c r="F16" s="445">
        <v>4.9000000000000004</v>
      </c>
      <c r="G16" s="445">
        <v>4.8</v>
      </c>
      <c r="H16" s="445">
        <v>4.9000000000000004</v>
      </c>
      <c r="I16" s="445" t="s">
        <v>133</v>
      </c>
      <c r="J16" s="22"/>
      <c r="K16" s="444" t="s">
        <v>132</v>
      </c>
      <c r="L16" s="445"/>
      <c r="M16" s="445"/>
      <c r="N16" s="445">
        <v>4.7</v>
      </c>
      <c r="O16" s="445">
        <v>4.7</v>
      </c>
      <c r="P16" s="445">
        <v>4.4000000000000004</v>
      </c>
      <c r="Q16" s="445">
        <v>4.3</v>
      </c>
      <c r="R16" s="445" t="s">
        <v>133</v>
      </c>
      <c r="S16" s="23"/>
    </row>
    <row r="17" spans="2:19" ht="11.25" customHeight="1" thickTop="1">
      <c r="B17" s="20"/>
      <c r="C17" s="504" t="s">
        <v>134</v>
      </c>
      <c r="D17" s="502"/>
      <c r="E17" s="186"/>
      <c r="F17" s="186"/>
      <c r="G17" s="186"/>
      <c r="H17" s="186"/>
      <c r="I17" s="22"/>
      <c r="J17" s="22"/>
      <c r="K17" s="505" t="s">
        <v>134</v>
      </c>
      <c r="L17" s="186"/>
      <c r="M17" s="186"/>
      <c r="N17" s="186"/>
      <c r="O17" s="186"/>
      <c r="P17" s="434"/>
      <c r="Q17" s="186"/>
      <c r="R17" s="22"/>
      <c r="S17" s="23"/>
    </row>
    <row r="18" spans="2:19" ht="10.5" customHeight="1">
      <c r="B18" s="20"/>
      <c r="C18" s="503"/>
      <c r="D18" s="139"/>
      <c r="E18" s="186"/>
      <c r="F18" s="186"/>
      <c r="G18" s="186"/>
      <c r="H18" s="186"/>
      <c r="I18" s="22"/>
      <c r="J18" s="22"/>
      <c r="K18" s="503"/>
      <c r="L18" s="139"/>
      <c r="M18" s="186"/>
      <c r="N18" s="186"/>
      <c r="O18" s="186"/>
      <c r="P18" s="186"/>
      <c r="Q18" s="186"/>
      <c r="R18" s="22"/>
      <c r="S18" s="23"/>
    </row>
    <row r="19" spans="2:19" ht="11.25">
      <c r="B19" s="20"/>
      <c r="C19" s="139"/>
      <c r="D19" s="139"/>
      <c r="E19" s="139"/>
      <c r="F19" s="139"/>
      <c r="G19" s="139"/>
      <c r="H19" s="139"/>
      <c r="I19" s="22"/>
      <c r="J19" s="22"/>
      <c r="R19" s="22"/>
      <c r="S19" s="23"/>
    </row>
    <row r="20" spans="2:19" ht="11.25">
      <c r="B20" s="20"/>
      <c r="C20" s="139"/>
      <c r="D20" s="139"/>
      <c r="E20" s="139"/>
      <c r="F20" s="139"/>
      <c r="G20" s="139"/>
      <c r="H20" s="139"/>
      <c r="I20" s="22"/>
      <c r="J20" s="22"/>
      <c r="K20" s="40"/>
      <c r="L20" s="40"/>
      <c r="M20" s="40"/>
      <c r="N20" s="40"/>
      <c r="O20" s="40"/>
      <c r="P20" s="40"/>
      <c r="Q20" s="40"/>
      <c r="R20" s="22"/>
      <c r="S20" s="23"/>
    </row>
    <row r="21" spans="2:19" ht="11.25">
      <c r="B21" s="20"/>
      <c r="C21" s="139"/>
      <c r="D21" s="139"/>
      <c r="E21" s="139"/>
      <c r="F21" s="139"/>
      <c r="G21" s="139"/>
      <c r="H21" s="139"/>
      <c r="I21" s="139"/>
      <c r="J21" s="139"/>
      <c r="K21" s="40"/>
      <c r="L21" s="40"/>
      <c r="M21" s="40"/>
      <c r="N21" s="40"/>
      <c r="O21" s="40"/>
      <c r="P21" s="40"/>
      <c r="Q21" s="40"/>
      <c r="R21" s="22"/>
      <c r="S21" s="23"/>
    </row>
    <row r="22" spans="2:19" ht="11.25">
      <c r="B22" s="20"/>
      <c r="C22" s="139"/>
      <c r="D22" s="139"/>
      <c r="E22" s="139"/>
      <c r="F22" s="139"/>
      <c r="G22" s="139"/>
      <c r="H22" s="139"/>
      <c r="I22" s="139"/>
      <c r="J22" s="139"/>
      <c r="K22" s="40"/>
      <c r="L22" s="40"/>
      <c r="M22" s="40"/>
      <c r="N22" s="40"/>
      <c r="O22" s="40"/>
      <c r="P22" s="40"/>
      <c r="Q22" s="40"/>
      <c r="R22" s="22"/>
      <c r="S22" s="23"/>
    </row>
    <row r="23" spans="2:19" ht="11.25">
      <c r="B23" s="20"/>
      <c r="C23" s="139"/>
      <c r="D23" s="139"/>
      <c r="E23" s="139"/>
      <c r="F23" s="139"/>
      <c r="G23" s="139"/>
      <c r="H23" s="139"/>
      <c r="I23" s="139"/>
      <c r="J23" s="139"/>
      <c r="K23" s="84"/>
      <c r="L23" s="84"/>
      <c r="M23" s="84"/>
      <c r="N23" s="84"/>
      <c r="O23" s="84"/>
      <c r="P23" s="84"/>
      <c r="Q23" s="40"/>
      <c r="R23" s="22"/>
      <c r="S23" s="23"/>
    </row>
    <row r="24" spans="2:19" ht="11.25">
      <c r="B24" s="20"/>
      <c r="C24" s="19"/>
      <c r="D24" s="19"/>
      <c r="E24" s="21"/>
      <c r="F24" s="21"/>
      <c r="G24" s="22"/>
      <c r="H24" s="228"/>
      <c r="I24" s="22"/>
      <c r="J24" s="22"/>
      <c r="K24" s="40"/>
      <c r="L24" s="40"/>
      <c r="M24" s="40"/>
      <c r="N24" s="40"/>
      <c r="O24" s="40"/>
      <c r="P24" s="40"/>
      <c r="Q24" s="40"/>
      <c r="R24" s="22"/>
      <c r="S24" s="23"/>
    </row>
    <row r="25" spans="2:19" ht="11.25">
      <c r="B25" s="20"/>
      <c r="C25" s="19"/>
      <c r="D25" s="19"/>
      <c r="E25" s="21"/>
      <c r="F25" s="21"/>
      <c r="G25" s="22"/>
      <c r="H25" s="228"/>
      <c r="I25" s="22"/>
      <c r="J25" s="22"/>
      <c r="K25" s="40"/>
      <c r="L25" s="40"/>
      <c r="M25" s="40"/>
      <c r="N25" s="40"/>
      <c r="O25" s="40"/>
      <c r="P25" s="40"/>
      <c r="Q25" s="40"/>
      <c r="R25" s="22"/>
      <c r="S25" s="23"/>
    </row>
    <row r="26" spans="2:19" ht="11.25">
      <c r="B26" s="20"/>
      <c r="C26" s="19"/>
      <c r="D26" s="19"/>
      <c r="E26" s="21"/>
      <c r="F26" s="21"/>
      <c r="G26" s="22"/>
      <c r="H26" s="228"/>
      <c r="I26" s="22"/>
      <c r="J26" s="22"/>
      <c r="K26" s="40"/>
      <c r="L26" s="40"/>
      <c r="M26" s="40"/>
      <c r="N26" s="40"/>
      <c r="O26" s="40"/>
      <c r="P26" s="40"/>
      <c r="Q26" s="40"/>
      <c r="R26" s="22"/>
      <c r="S26" s="23"/>
    </row>
    <row r="27" spans="2:19" ht="11.25">
      <c r="B27" s="20"/>
      <c r="C27" s="19"/>
      <c r="D27" s="19"/>
      <c r="E27" s="21"/>
      <c r="F27" s="21"/>
      <c r="G27" s="22"/>
      <c r="H27" s="228"/>
      <c r="I27" s="22"/>
      <c r="J27" s="22"/>
      <c r="K27" s="40"/>
      <c r="L27" s="40"/>
      <c r="M27" s="40"/>
      <c r="N27" s="40"/>
      <c r="O27" s="40"/>
      <c r="P27" s="40"/>
      <c r="Q27" s="40"/>
      <c r="R27" s="22"/>
      <c r="S27" s="23"/>
    </row>
    <row r="28" spans="2:19" ht="11.25">
      <c r="B28" s="20"/>
      <c r="C28" s="19"/>
      <c r="D28" s="19"/>
      <c r="E28" s="21"/>
      <c r="F28" s="21"/>
      <c r="G28" s="22"/>
      <c r="H28" s="228"/>
      <c r="I28" s="22"/>
      <c r="J28" s="22"/>
      <c r="K28" s="40"/>
      <c r="L28" s="40"/>
      <c r="M28" s="40"/>
      <c r="N28" s="40"/>
      <c r="O28" s="40"/>
      <c r="P28" s="40"/>
      <c r="Q28" s="40"/>
      <c r="R28" s="22"/>
      <c r="S28" s="23"/>
    </row>
    <row r="29" spans="2:19" ht="11.25">
      <c r="B29" s="20"/>
      <c r="C29" s="19"/>
      <c r="D29" s="19"/>
      <c r="E29" s="21"/>
      <c r="F29" s="21"/>
      <c r="G29" s="22"/>
      <c r="H29" s="228"/>
      <c r="I29" s="22"/>
      <c r="J29" s="22"/>
      <c r="K29" s="40"/>
      <c r="L29" s="40"/>
      <c r="M29" s="40"/>
      <c r="N29" s="40"/>
      <c r="O29" s="40"/>
      <c r="P29" s="40"/>
      <c r="Q29" s="40"/>
      <c r="R29" s="22"/>
      <c r="S29" s="23"/>
    </row>
    <row r="30" spans="2:19" ht="11.25">
      <c r="B30" s="20"/>
      <c r="C30" s="19"/>
      <c r="D30" s="19"/>
      <c r="E30" s="21"/>
      <c r="F30" s="21"/>
      <c r="G30" s="22"/>
      <c r="H30" s="228"/>
      <c r="I30" s="22"/>
      <c r="J30" s="22"/>
      <c r="K30" s="40"/>
      <c r="L30" s="40"/>
      <c r="M30" s="40"/>
      <c r="N30" s="40"/>
      <c r="O30" s="40"/>
      <c r="P30" s="40"/>
      <c r="Q30" s="40"/>
      <c r="R30" s="22"/>
      <c r="S30" s="23"/>
    </row>
    <row r="31" spans="2:19" ht="11.25">
      <c r="B31" s="20"/>
      <c r="C31" s="19"/>
      <c r="D31" s="19"/>
      <c r="E31" s="21"/>
      <c r="F31" s="21"/>
      <c r="G31" s="22"/>
      <c r="H31" s="228"/>
      <c r="I31" s="22"/>
      <c r="J31" s="22"/>
      <c r="K31" s="40"/>
      <c r="L31" s="40"/>
      <c r="M31" s="40"/>
      <c r="N31" s="40"/>
      <c r="O31" s="40"/>
      <c r="P31" s="40"/>
      <c r="Q31" s="40"/>
      <c r="R31" s="22"/>
      <c r="S31" s="23"/>
    </row>
    <row r="32" spans="2:19" ht="11.25">
      <c r="B32" s="20"/>
      <c r="C32" s="19"/>
      <c r="D32" s="19"/>
      <c r="E32" s="21"/>
      <c r="F32" s="21"/>
      <c r="G32" s="22"/>
      <c r="H32" s="228"/>
      <c r="I32" s="22"/>
      <c r="J32" s="22"/>
      <c r="K32" s="40"/>
      <c r="L32" s="40"/>
      <c r="M32" s="40"/>
      <c r="N32" s="40"/>
      <c r="O32" s="40"/>
      <c r="P32" s="40"/>
      <c r="Q32" s="40"/>
      <c r="R32" s="22"/>
      <c r="S32" s="23"/>
    </row>
    <row r="33" spans="1:20" ht="11.25">
      <c r="B33" s="20"/>
      <c r="C33" s="19"/>
      <c r="D33" s="19"/>
      <c r="E33" s="21"/>
      <c r="F33" s="21"/>
      <c r="G33" s="22"/>
      <c r="H33" s="228"/>
      <c r="I33" s="22"/>
      <c r="J33" s="22"/>
      <c r="K33" s="40"/>
      <c r="L33" s="40"/>
      <c r="M33" s="40"/>
      <c r="N33" s="40"/>
      <c r="O33" s="40"/>
      <c r="P33" s="40"/>
      <c r="Q33" s="40"/>
      <c r="R33" s="22"/>
      <c r="S33" s="23"/>
    </row>
    <row r="34" spans="1:20" ht="11.25">
      <c r="B34" s="20"/>
      <c r="C34" s="19"/>
      <c r="D34" s="19"/>
      <c r="E34" s="21"/>
      <c r="F34" s="21"/>
      <c r="G34" s="22"/>
      <c r="H34" s="228"/>
      <c r="I34" s="22"/>
      <c r="J34" s="22"/>
      <c r="K34" s="40"/>
      <c r="L34" s="40"/>
      <c r="M34" s="40"/>
      <c r="N34" s="40"/>
      <c r="O34" s="40"/>
      <c r="P34" s="40"/>
      <c r="Q34" s="40"/>
      <c r="R34" s="22"/>
      <c r="S34" s="23"/>
    </row>
    <row r="35" spans="1:20" ht="11.25">
      <c r="B35" s="20"/>
      <c r="C35" s="19"/>
      <c r="D35" s="19"/>
      <c r="E35" s="21"/>
      <c r="F35" s="21"/>
      <c r="G35" s="22"/>
      <c r="H35" s="228"/>
      <c r="I35" s="22"/>
      <c r="J35" s="22"/>
      <c r="K35" s="40"/>
      <c r="L35" s="40"/>
      <c r="M35" s="40"/>
      <c r="N35" s="40"/>
      <c r="O35" s="40"/>
      <c r="P35" s="40"/>
      <c r="Q35" s="40"/>
      <c r="R35" s="22"/>
      <c r="S35" s="23"/>
    </row>
    <row r="36" spans="1:20" ht="11.25">
      <c r="B36" s="20"/>
      <c r="C36" s="19"/>
      <c r="D36" s="19"/>
      <c r="E36" s="21"/>
      <c r="F36" s="21"/>
      <c r="G36" s="22"/>
      <c r="H36" s="228"/>
      <c r="I36" s="22"/>
      <c r="J36" s="22"/>
      <c r="K36" s="40"/>
      <c r="L36" s="40"/>
      <c r="M36" s="40"/>
      <c r="N36" s="40"/>
      <c r="O36" s="40"/>
      <c r="P36" s="40"/>
      <c r="Q36" s="40"/>
      <c r="R36" s="22"/>
      <c r="S36" s="23"/>
    </row>
    <row r="37" spans="1:20" ht="11.25">
      <c r="B37" s="20"/>
      <c r="C37" s="19"/>
      <c r="D37" s="19"/>
      <c r="E37" s="21"/>
      <c r="F37" s="21"/>
      <c r="G37" s="22"/>
      <c r="H37" s="228"/>
      <c r="I37" s="22"/>
      <c r="J37" s="22"/>
      <c r="K37" s="40"/>
      <c r="L37" s="40"/>
      <c r="M37" s="40"/>
      <c r="N37" s="40"/>
      <c r="O37" s="40"/>
      <c r="P37" s="40"/>
      <c r="Q37" s="40"/>
      <c r="R37" s="22"/>
      <c r="S37" s="23"/>
    </row>
    <row r="38" spans="1:20" ht="11.25">
      <c r="B38" s="20"/>
      <c r="C38" s="19"/>
      <c r="D38" s="19"/>
      <c r="E38" s="21"/>
      <c r="F38" s="21"/>
      <c r="G38" s="22"/>
      <c r="H38" s="228"/>
      <c r="I38" s="22"/>
      <c r="J38" s="22"/>
      <c r="K38" s="40"/>
      <c r="L38" s="40"/>
      <c r="M38" s="40"/>
      <c r="N38" s="40"/>
      <c r="O38" s="40"/>
      <c r="P38" s="40"/>
      <c r="Q38" s="40"/>
      <c r="R38" s="22"/>
      <c r="S38" s="23"/>
    </row>
    <row r="39" spans="1:20" ht="11.25">
      <c r="B39" s="20"/>
      <c r="C39" s="19"/>
      <c r="D39" s="19"/>
      <c r="E39" s="21"/>
      <c r="F39" s="21"/>
      <c r="G39" s="22"/>
      <c r="H39" s="228"/>
      <c r="I39" s="22"/>
      <c r="J39" s="22"/>
      <c r="K39" s="40"/>
      <c r="L39" s="40"/>
      <c r="M39" s="40"/>
      <c r="N39" s="40"/>
      <c r="O39" s="40"/>
      <c r="P39" s="40"/>
      <c r="Q39" s="40"/>
      <c r="R39" s="22"/>
      <c r="S39" s="23"/>
    </row>
    <row r="40" spans="1:20" ht="11.25">
      <c r="B40" s="20"/>
      <c r="C40" s="19"/>
      <c r="D40" s="19"/>
      <c r="E40" s="21"/>
      <c r="F40" s="21"/>
      <c r="G40" s="22"/>
      <c r="H40" s="228"/>
      <c r="I40" s="22"/>
      <c r="J40" s="22"/>
      <c r="K40" s="40"/>
      <c r="L40" s="40"/>
      <c r="M40" s="40"/>
      <c r="N40" s="40"/>
      <c r="O40" s="40"/>
      <c r="P40" s="40"/>
      <c r="Q40" s="40"/>
      <c r="R40" s="22"/>
      <c r="S40" s="23"/>
    </row>
    <row r="41" spans="1:20" ht="11.25">
      <c r="B41" s="20"/>
      <c r="C41" s="19"/>
      <c r="D41" s="19"/>
      <c r="E41" s="21"/>
      <c r="F41" s="21"/>
      <c r="G41" s="22"/>
      <c r="H41" s="228"/>
      <c r="I41" s="22"/>
      <c r="J41" s="22"/>
      <c r="K41" s="40"/>
      <c r="L41" s="40"/>
      <c r="M41" s="40"/>
      <c r="N41" s="40"/>
      <c r="O41" s="40"/>
      <c r="P41" s="40"/>
      <c r="Q41" s="40"/>
      <c r="R41" s="22"/>
      <c r="S41" s="23"/>
    </row>
    <row r="42" spans="1:20" ht="11.25">
      <c r="B42" s="20"/>
      <c r="C42" s="19"/>
      <c r="D42" s="19"/>
      <c r="E42" s="21"/>
      <c r="F42" s="21"/>
      <c r="G42" s="22"/>
      <c r="H42" s="228"/>
      <c r="I42" s="22"/>
      <c r="J42" s="22"/>
      <c r="K42" s="40"/>
      <c r="L42" s="40"/>
      <c r="M42" s="40"/>
      <c r="N42" s="40"/>
      <c r="O42" s="40"/>
      <c r="P42" s="40"/>
      <c r="Q42" s="40"/>
      <c r="R42" s="22"/>
      <c r="S42" s="23"/>
    </row>
    <row r="43" spans="1:20" ht="11.25">
      <c r="B43" s="20"/>
      <c r="C43" s="19"/>
      <c r="D43" s="19"/>
      <c r="E43" s="21"/>
      <c r="F43" s="21"/>
      <c r="G43" s="22"/>
      <c r="H43" s="228"/>
      <c r="I43" s="22"/>
      <c r="J43" s="22"/>
      <c r="K43" s="40"/>
      <c r="L43" s="40"/>
      <c r="M43" s="40"/>
      <c r="N43" s="40"/>
      <c r="O43" s="40"/>
      <c r="P43" s="40"/>
      <c r="Q43" s="40"/>
      <c r="R43" s="22"/>
      <c r="S43" s="23"/>
    </row>
    <row r="44" spans="1:20" ht="11.25">
      <c r="B44" s="20"/>
      <c r="C44" s="19"/>
      <c r="D44" s="19"/>
      <c r="E44" s="21"/>
      <c r="F44" s="21"/>
      <c r="G44" s="22"/>
      <c r="H44" s="228"/>
      <c r="I44" s="22"/>
      <c r="J44" s="22"/>
      <c r="K44" s="40"/>
      <c r="L44" s="40"/>
      <c r="M44" s="40"/>
      <c r="N44" s="40"/>
      <c r="O44" s="40"/>
      <c r="P44" s="40"/>
      <c r="Q44" s="40"/>
      <c r="R44" s="22"/>
      <c r="S44" s="23"/>
    </row>
    <row r="45" spans="1:20" ht="11.25">
      <c r="B45" s="20"/>
      <c r="C45" s="19"/>
      <c r="D45" s="19"/>
      <c r="E45" s="21"/>
      <c r="F45" s="21"/>
      <c r="G45" s="22"/>
      <c r="H45" s="228"/>
      <c r="I45" s="22"/>
      <c r="J45" s="22"/>
      <c r="K45" s="40"/>
      <c r="L45" s="40"/>
      <c r="M45" s="40"/>
      <c r="N45" s="40"/>
      <c r="O45" s="40"/>
      <c r="P45" s="40"/>
      <c r="Q45" s="40"/>
      <c r="R45" s="22"/>
      <c r="S45" s="23"/>
    </row>
    <row r="46" spans="1:20" s="55" customFormat="1" ht="18.75" customHeight="1">
      <c r="A46" s="183"/>
      <c r="B46" s="184"/>
      <c r="C46" s="129" t="s">
        <v>135</v>
      </c>
      <c r="D46" s="53"/>
      <c r="E46" s="52"/>
      <c r="F46" s="53"/>
      <c r="G46" s="53"/>
      <c r="H46" s="226"/>
      <c r="I46" s="53"/>
      <c r="J46" s="53"/>
      <c r="K46" s="53"/>
      <c r="L46" s="53"/>
      <c r="M46" s="53"/>
      <c r="N46" s="53"/>
      <c r="O46" s="53"/>
      <c r="P46" s="53"/>
      <c r="Q46" s="53"/>
      <c r="R46" s="227"/>
      <c r="S46" s="54"/>
    </row>
    <row r="47" spans="1:20" ht="9" customHeight="1">
      <c r="B47" s="20"/>
      <c r="C47" s="503"/>
      <c r="D47" s="19"/>
      <c r="E47" s="21"/>
      <c r="F47" s="21"/>
      <c r="G47" s="22"/>
      <c r="H47" s="228"/>
      <c r="I47" s="22"/>
      <c r="J47" s="22"/>
      <c r="K47" s="40"/>
      <c r="L47" s="40"/>
      <c r="M47" s="40"/>
      <c r="N47" s="40"/>
      <c r="O47" s="40"/>
      <c r="P47" s="40"/>
      <c r="Q47" s="22"/>
      <c r="R47" s="22"/>
      <c r="S47" s="23"/>
    </row>
    <row r="48" spans="1:20" ht="15" customHeight="1">
      <c r="B48" s="20"/>
      <c r="C48" s="19"/>
      <c r="D48" s="19"/>
      <c r="E48" s="19"/>
      <c r="G48" s="21"/>
      <c r="H48" s="21"/>
      <c r="I48" s="21"/>
      <c r="J48" s="21"/>
      <c r="K48" s="1040" t="s">
        <v>136</v>
      </c>
      <c r="L48" s="1040"/>
      <c r="M48" s="1040"/>
      <c r="N48" s="1040"/>
      <c r="O48" s="1039" t="s">
        <v>137</v>
      </c>
      <c r="P48" s="1039"/>
      <c r="Q48" s="1039" t="s">
        <v>138</v>
      </c>
      <c r="R48" s="1039"/>
      <c r="S48" s="23"/>
      <c r="T48" s="23"/>
    </row>
    <row r="49" spans="1:20" ht="24" customHeight="1">
      <c r="B49" s="20"/>
      <c r="C49" s="508" t="s">
        <v>139</v>
      </c>
      <c r="D49" s="509" t="s">
        <v>140</v>
      </c>
      <c r="E49" s="509"/>
      <c r="F49" s="509" t="s">
        <v>141</v>
      </c>
      <c r="G49" s="509" t="s">
        <v>142</v>
      </c>
      <c r="H49" s="510" t="s">
        <v>143</v>
      </c>
      <c r="I49" s="818" t="s">
        <v>144</v>
      </c>
      <c r="J49" s="511"/>
      <c r="K49" s="84" t="s">
        <v>145</v>
      </c>
      <c r="L49" s="259" t="s">
        <v>146</v>
      </c>
      <c r="M49" s="259" t="s">
        <v>147</v>
      </c>
      <c r="N49" s="507" t="s">
        <v>148</v>
      </c>
      <c r="O49" s="521" t="s">
        <v>149</v>
      </c>
      <c r="P49" s="522" t="s">
        <v>150</v>
      </c>
      <c r="Q49" s="521" t="s">
        <v>149</v>
      </c>
      <c r="R49" s="523" t="s">
        <v>150</v>
      </c>
      <c r="S49" s="23"/>
      <c r="T49" s="23"/>
    </row>
    <row r="50" spans="1:20" ht="11.25" customHeight="1">
      <c r="B50" s="20"/>
      <c r="C50" s="512" t="s">
        <v>67</v>
      </c>
      <c r="D50" s="73"/>
      <c r="E50" s="73"/>
      <c r="F50" s="57"/>
      <c r="G50" s="74"/>
      <c r="H50" s="229"/>
      <c r="I50" s="205"/>
      <c r="J50" s="506"/>
      <c r="K50" s="205"/>
      <c r="L50" s="205"/>
      <c r="M50" s="205"/>
      <c r="N50" s="506"/>
      <c r="O50" s="516"/>
      <c r="P50" s="506"/>
      <c r="Q50" s="518"/>
      <c r="R50" s="519"/>
      <c r="S50" s="23"/>
      <c r="T50" s="23"/>
    </row>
    <row r="51" spans="1:20" ht="11.25">
      <c r="B51" s="20"/>
      <c r="C51" s="513" t="s">
        <v>151</v>
      </c>
      <c r="D51" s="1038" t="s">
        <v>152</v>
      </c>
      <c r="E51" s="1038"/>
      <c r="F51" s="139" t="s">
        <v>153</v>
      </c>
      <c r="G51" s="139" t="s">
        <v>154</v>
      </c>
      <c r="H51" s="925">
        <v>0</v>
      </c>
      <c r="I51" s="853" t="s">
        <v>155</v>
      </c>
      <c r="J51" s="811"/>
      <c r="K51" s="139" t="s">
        <v>156</v>
      </c>
      <c r="L51" s="852"/>
      <c r="M51" s="852"/>
      <c r="N51" s="849"/>
      <c r="O51" s="850"/>
      <c r="P51" s="851"/>
      <c r="Q51" s="518"/>
      <c r="R51" s="517"/>
      <c r="S51" s="23"/>
      <c r="T51" s="23"/>
    </row>
    <row r="52" spans="1:20" ht="10.5" customHeight="1">
      <c r="B52" s="20"/>
      <c r="C52" s="513" t="s">
        <v>157</v>
      </c>
      <c r="D52" s="1038" t="s">
        <v>158</v>
      </c>
      <c r="E52" s="1038"/>
      <c r="F52" s="139" t="s">
        <v>159</v>
      </c>
      <c r="G52" s="139" t="s">
        <v>154</v>
      </c>
      <c r="H52" s="925">
        <v>32767.4</v>
      </c>
      <c r="I52" s="853" t="s">
        <v>160</v>
      </c>
      <c r="J52" s="811"/>
      <c r="K52" s="139" t="s">
        <v>161</v>
      </c>
      <c r="L52" s="852">
        <v>5.5</v>
      </c>
      <c r="M52" s="852">
        <v>5.5</v>
      </c>
      <c r="N52" s="849">
        <v>3</v>
      </c>
      <c r="O52" s="535"/>
      <c r="P52" s="845"/>
      <c r="Q52" s="535" t="s">
        <v>162</v>
      </c>
      <c r="R52" s="845" t="s">
        <v>163</v>
      </c>
      <c r="S52" s="23"/>
      <c r="T52" s="23"/>
    </row>
    <row r="53" spans="1:20" ht="11.25" customHeight="1">
      <c r="B53" s="20"/>
      <c r="C53" s="513" t="s">
        <v>164</v>
      </c>
      <c r="D53" s="1038" t="s">
        <v>165</v>
      </c>
      <c r="E53" s="1038"/>
      <c r="F53" s="139" t="s">
        <v>166</v>
      </c>
      <c r="G53" s="139" t="s">
        <v>154</v>
      </c>
      <c r="H53" s="925">
        <v>47910</v>
      </c>
      <c r="I53" s="853" t="s">
        <v>167</v>
      </c>
      <c r="J53" s="811"/>
      <c r="K53" s="139" t="s">
        <v>168</v>
      </c>
      <c r="L53" s="852">
        <v>5</v>
      </c>
      <c r="M53" s="852">
        <v>4.5</v>
      </c>
      <c r="N53" s="926"/>
      <c r="O53" s="535"/>
      <c r="P53" s="845"/>
      <c r="Q53" s="535" t="s">
        <v>162</v>
      </c>
      <c r="R53" s="845" t="s">
        <v>169</v>
      </c>
      <c r="S53" s="23"/>
      <c r="T53" s="23"/>
    </row>
    <row r="54" spans="1:20" ht="11.25" customHeight="1">
      <c r="B54" s="20"/>
      <c r="C54" s="513" t="s">
        <v>170</v>
      </c>
      <c r="D54" s="1038" t="s">
        <v>171</v>
      </c>
      <c r="E54" s="1038"/>
      <c r="F54" s="139" t="s">
        <v>172</v>
      </c>
      <c r="G54" s="139" t="s">
        <v>154</v>
      </c>
      <c r="H54" s="925">
        <v>43145</v>
      </c>
      <c r="I54" s="853" t="s">
        <v>160</v>
      </c>
      <c r="J54" s="811"/>
      <c r="K54" s="139" t="s">
        <v>161</v>
      </c>
      <c r="L54" s="852">
        <v>5.5</v>
      </c>
      <c r="M54" s="852">
        <v>4.5</v>
      </c>
      <c r="N54" s="849">
        <v>3</v>
      </c>
      <c r="O54" s="535" t="s">
        <v>173</v>
      </c>
      <c r="P54" s="845" t="s">
        <v>174</v>
      </c>
      <c r="Q54" s="535" t="s">
        <v>162</v>
      </c>
      <c r="R54" s="845" t="s">
        <v>163</v>
      </c>
      <c r="S54" s="23"/>
      <c r="T54" s="23"/>
    </row>
    <row r="55" spans="1:20" ht="11.25" customHeight="1">
      <c r="B55" s="20"/>
      <c r="C55" s="513" t="s">
        <v>175</v>
      </c>
      <c r="D55" s="1038" t="s">
        <v>176</v>
      </c>
      <c r="E55" s="1038"/>
      <c r="F55" s="139" t="s">
        <v>166</v>
      </c>
      <c r="G55" s="139" t="s">
        <v>154</v>
      </c>
      <c r="H55" s="925">
        <v>20574</v>
      </c>
      <c r="I55" s="853" t="s">
        <v>160</v>
      </c>
      <c r="J55" s="811"/>
      <c r="K55" s="139" t="s">
        <v>161</v>
      </c>
      <c r="L55" s="852">
        <v>5.5</v>
      </c>
      <c r="M55" s="852">
        <v>4</v>
      </c>
      <c r="N55" s="849">
        <v>4</v>
      </c>
      <c r="O55" s="535"/>
      <c r="P55" s="845"/>
      <c r="Q55" s="535" t="s">
        <v>162</v>
      </c>
      <c r="R55" s="845" t="s">
        <v>163</v>
      </c>
      <c r="S55" s="23"/>
      <c r="T55" s="23"/>
    </row>
    <row r="56" spans="1:20" ht="11.25" customHeight="1">
      <c r="B56" s="20"/>
      <c r="C56" s="513" t="s">
        <v>177</v>
      </c>
      <c r="D56" s="1038" t="s">
        <v>178</v>
      </c>
      <c r="E56" s="1038"/>
      <c r="F56" s="139" t="s">
        <v>166</v>
      </c>
      <c r="G56" s="139" t="s">
        <v>154</v>
      </c>
      <c r="H56" s="925">
        <v>25251</v>
      </c>
      <c r="I56" s="853" t="s">
        <v>160</v>
      </c>
      <c r="J56" s="811"/>
      <c r="K56" s="139" t="s">
        <v>168</v>
      </c>
      <c r="L56" s="852">
        <v>5.5</v>
      </c>
      <c r="M56" s="852">
        <v>4.5</v>
      </c>
      <c r="N56" s="849"/>
      <c r="O56" s="535"/>
      <c r="P56" s="845"/>
      <c r="Q56" s="535" t="s">
        <v>162</v>
      </c>
      <c r="R56" s="845" t="s">
        <v>163</v>
      </c>
      <c r="S56" s="23"/>
      <c r="T56" s="23"/>
    </row>
    <row r="57" spans="1:20" ht="11.25" customHeight="1">
      <c r="B57" s="20"/>
      <c r="C57" s="513" t="s">
        <v>179</v>
      </c>
      <c r="D57" s="1038" t="s">
        <v>180</v>
      </c>
      <c r="E57" s="1038"/>
      <c r="F57" s="139" t="s">
        <v>153</v>
      </c>
      <c r="G57" s="139" t="s">
        <v>154</v>
      </c>
      <c r="H57" s="925">
        <v>35881</v>
      </c>
      <c r="I57" s="853" t="s">
        <v>160</v>
      </c>
      <c r="J57" s="811"/>
      <c r="K57" s="139" t="s">
        <v>161</v>
      </c>
      <c r="L57" s="852">
        <v>6</v>
      </c>
      <c r="M57" s="852">
        <v>5</v>
      </c>
      <c r="N57" s="849"/>
      <c r="O57" s="535" t="s">
        <v>181</v>
      </c>
      <c r="P57" s="845" t="s">
        <v>174</v>
      </c>
      <c r="Q57" s="535" t="s">
        <v>162</v>
      </c>
      <c r="R57" s="845" t="s">
        <v>163</v>
      </c>
      <c r="S57" s="23"/>
      <c r="T57" s="23"/>
    </row>
    <row r="58" spans="1:20" ht="11.25" customHeight="1">
      <c r="B58" s="20"/>
      <c r="C58" s="1041" t="s">
        <v>182</v>
      </c>
      <c r="D58" s="1038" t="s">
        <v>183</v>
      </c>
      <c r="E58" s="1038"/>
      <c r="F58" s="514" t="s">
        <v>166</v>
      </c>
      <c r="G58" s="514" t="s">
        <v>154</v>
      </c>
      <c r="H58" s="1042">
        <v>24575</v>
      </c>
      <c r="I58" s="854" t="s">
        <v>160</v>
      </c>
      <c r="J58" s="812"/>
      <c r="K58" s="139" t="s">
        <v>161</v>
      </c>
      <c r="L58" s="852">
        <v>4</v>
      </c>
      <c r="M58" s="852">
        <v>3.5</v>
      </c>
      <c r="N58" s="849"/>
      <c r="O58" s="535"/>
      <c r="P58" s="845"/>
      <c r="Q58" s="1045"/>
      <c r="R58" s="1044"/>
      <c r="S58" s="23"/>
      <c r="T58" s="23"/>
    </row>
    <row r="59" spans="1:20" ht="11.25" customHeight="1">
      <c r="B59" s="20"/>
      <c r="C59" s="1041"/>
      <c r="D59" s="1038" t="s">
        <v>184</v>
      </c>
      <c r="E59" s="1038"/>
      <c r="F59" s="514" t="s">
        <v>166</v>
      </c>
      <c r="G59" s="514" t="s">
        <v>154</v>
      </c>
      <c r="H59" s="1042"/>
      <c r="I59" s="854" t="s">
        <v>160</v>
      </c>
      <c r="J59" s="812"/>
      <c r="K59" s="139" t="s">
        <v>161</v>
      </c>
      <c r="L59" s="852">
        <v>5</v>
      </c>
      <c r="M59" s="852">
        <v>3.5</v>
      </c>
      <c r="N59" s="849"/>
      <c r="O59" s="535"/>
      <c r="P59" s="845"/>
      <c r="Q59" s="1045"/>
      <c r="R59" s="1044"/>
      <c r="S59" s="23"/>
      <c r="T59" s="23"/>
    </row>
    <row r="60" spans="1:20" ht="11.25" customHeight="1">
      <c r="B60" s="20"/>
      <c r="C60" s="515" t="s">
        <v>185</v>
      </c>
      <c r="D60" s="1043" t="s">
        <v>186</v>
      </c>
      <c r="E60" s="1043"/>
      <c r="F60" s="419" t="s">
        <v>172</v>
      </c>
      <c r="G60" s="419" t="s">
        <v>154</v>
      </c>
      <c r="H60" s="927">
        <v>29191</v>
      </c>
      <c r="I60" s="856" t="s">
        <v>160</v>
      </c>
      <c r="J60" s="813"/>
      <c r="K60" s="928" t="s">
        <v>161</v>
      </c>
      <c r="L60" s="929">
        <v>6</v>
      </c>
      <c r="M60" s="929">
        <v>4</v>
      </c>
      <c r="N60" s="930">
        <v>3</v>
      </c>
      <c r="O60" s="833" t="s">
        <v>173</v>
      </c>
      <c r="P60" s="846" t="s">
        <v>187</v>
      </c>
      <c r="Q60" s="833" t="s">
        <v>162</v>
      </c>
      <c r="R60" s="846" t="s">
        <v>163</v>
      </c>
      <c r="S60" s="23"/>
      <c r="T60" s="23"/>
    </row>
    <row r="61" spans="1:20" ht="11.25">
      <c r="B61" s="13"/>
      <c r="C61" s="139"/>
      <c r="D61" s="139"/>
      <c r="E61" s="139"/>
      <c r="F61" s="139"/>
      <c r="G61" s="95"/>
      <c r="H61" s="85"/>
      <c r="I61" s="204"/>
      <c r="J61" s="204"/>
      <c r="K61" s="186"/>
      <c r="L61" s="186"/>
      <c r="M61" s="176"/>
      <c r="N61" s="176"/>
      <c r="O61" s="251"/>
      <c r="P61" s="250"/>
      <c r="Q61" s="247"/>
      <c r="S61" s="23"/>
    </row>
    <row r="62" spans="1:20" ht="11.25">
      <c r="B62" s="13"/>
      <c r="C62" s="139"/>
      <c r="D62" s="139"/>
      <c r="E62" s="139"/>
      <c r="F62" s="139"/>
      <c r="G62" s="85"/>
      <c r="H62" s="85"/>
      <c r="I62" s="85"/>
      <c r="J62" s="85"/>
      <c r="K62" s="186"/>
      <c r="L62" s="186"/>
      <c r="M62" s="176"/>
      <c r="N62" s="176"/>
      <c r="O62" s="176"/>
      <c r="P62" s="139"/>
      <c r="S62" s="23"/>
    </row>
    <row r="63" spans="1:20" s="55" customFormat="1" ht="18.75" customHeight="1">
      <c r="A63" s="183"/>
      <c r="B63" s="184"/>
      <c r="C63" s="49" t="s">
        <v>188</v>
      </c>
      <c r="D63" s="53"/>
      <c r="E63" s="52"/>
      <c r="F63" s="53"/>
      <c r="G63" s="53"/>
      <c r="H63" s="226"/>
      <c r="I63" s="53"/>
      <c r="J63" s="53"/>
      <c r="K63" s="53"/>
      <c r="L63" s="53"/>
      <c r="M63" s="53"/>
      <c r="N63" s="53"/>
      <c r="O63" s="53"/>
      <c r="P63" s="53"/>
      <c r="Q63" s="227"/>
      <c r="R63" s="227"/>
      <c r="S63" s="54"/>
    </row>
    <row r="64" spans="1:20" ht="11.25">
      <c r="A64" s="6"/>
      <c r="B64" s="20"/>
      <c r="C64" s="649"/>
      <c r="D64" s="94"/>
      <c r="E64" s="94"/>
      <c r="F64" s="94"/>
      <c r="G64" s="94"/>
      <c r="H64" s="94"/>
      <c r="I64" s="94"/>
      <c r="J64" s="94"/>
      <c r="K64" s="94"/>
      <c r="L64" s="94"/>
      <c r="M64" s="94"/>
      <c r="N64" s="94"/>
      <c r="O64" s="94"/>
      <c r="P64" s="94"/>
      <c r="Q64" s="22"/>
      <c r="R64" s="22"/>
      <c r="S64" s="23"/>
    </row>
    <row r="65" spans="1:19" ht="15" customHeight="1">
      <c r="B65" s="20"/>
      <c r="C65" s="19"/>
      <c r="D65" s="19"/>
      <c r="E65" s="19"/>
      <c r="G65" s="21"/>
      <c r="H65" s="21"/>
      <c r="I65" s="21"/>
      <c r="J65" s="21"/>
      <c r="K65" s="1046" t="s">
        <v>136</v>
      </c>
      <c r="L65" s="1046"/>
      <c r="M65" s="1046"/>
      <c r="N65" s="1046"/>
      <c r="O65" s="1039" t="s">
        <v>137</v>
      </c>
      <c r="P65" s="1039"/>
      <c r="Q65" s="1039" t="s">
        <v>138</v>
      </c>
      <c r="R65" s="1039"/>
      <c r="S65" s="23"/>
    </row>
    <row r="66" spans="1:19" ht="24" customHeight="1">
      <c r="B66" s="20"/>
      <c r="C66" s="815" t="s">
        <v>139</v>
      </c>
      <c r="D66" s="818" t="s">
        <v>140</v>
      </c>
      <c r="E66" s="818"/>
      <c r="F66" s="818" t="s">
        <v>141</v>
      </c>
      <c r="G66" s="818" t="s">
        <v>142</v>
      </c>
      <c r="H66" s="819" t="s">
        <v>143</v>
      </c>
      <c r="I66" s="818" t="s">
        <v>144</v>
      </c>
      <c r="J66" s="818"/>
      <c r="K66" s="815" t="s">
        <v>145</v>
      </c>
      <c r="L66" s="816" t="s">
        <v>146</v>
      </c>
      <c r="M66" s="816" t="s">
        <v>147</v>
      </c>
      <c r="N66" s="817" t="s">
        <v>189</v>
      </c>
      <c r="O66" s="521" t="s">
        <v>149</v>
      </c>
      <c r="P66" s="814" t="s">
        <v>150</v>
      </c>
      <c r="Q66" s="521" t="s">
        <v>149</v>
      </c>
      <c r="R66" s="523" t="s">
        <v>150</v>
      </c>
      <c r="S66" s="23"/>
    </row>
    <row r="67" spans="1:19" ht="11.25">
      <c r="B67" s="20"/>
      <c r="C67" s="530" t="s">
        <v>68</v>
      </c>
      <c r="D67" s="242"/>
      <c r="E67" s="242"/>
      <c r="F67" s="18"/>
      <c r="G67" s="531"/>
      <c r="H67" s="532"/>
      <c r="I67" s="205"/>
      <c r="J67" s="527"/>
      <c r="K67" s="524"/>
      <c r="L67" s="527"/>
      <c r="M67" s="527"/>
      <c r="N67" s="525"/>
      <c r="O67" s="587"/>
      <c r="P67" s="536"/>
      <c r="Q67" s="518"/>
      <c r="R67" s="517"/>
      <c r="S67" s="23"/>
    </row>
    <row r="68" spans="1:19" ht="11.25">
      <c r="B68" s="20"/>
      <c r="C68" s="513" t="s">
        <v>190</v>
      </c>
      <c r="D68" s="1038" t="s">
        <v>191</v>
      </c>
      <c r="E68" s="1038"/>
      <c r="F68" s="139" t="s">
        <v>172</v>
      </c>
      <c r="G68" s="139" t="s">
        <v>154</v>
      </c>
      <c r="H68" s="925">
        <v>20000</v>
      </c>
      <c r="I68" s="85" t="s">
        <v>160</v>
      </c>
      <c r="J68" s="85"/>
      <c r="K68" s="513" t="s">
        <v>161</v>
      </c>
      <c r="L68" s="186">
        <v>5</v>
      </c>
      <c r="M68" s="186">
        <v>4.5</v>
      </c>
      <c r="N68" s="849"/>
      <c r="O68" s="847"/>
      <c r="P68" s="848"/>
      <c r="Q68" s="535" t="s">
        <v>162</v>
      </c>
      <c r="R68" s="845" t="s">
        <v>163</v>
      </c>
      <c r="S68" s="23"/>
    </row>
    <row r="69" spans="1:19" ht="11.25">
      <c r="B69" s="20"/>
      <c r="C69" s="513" t="s">
        <v>192</v>
      </c>
      <c r="D69" s="1038" t="s">
        <v>193</v>
      </c>
      <c r="E69" s="1038"/>
      <c r="F69" s="139" t="s">
        <v>153</v>
      </c>
      <c r="G69" s="139" t="s">
        <v>154</v>
      </c>
      <c r="H69" s="925">
        <v>6300</v>
      </c>
      <c r="I69" s="85" t="s">
        <v>194</v>
      </c>
      <c r="J69" s="85"/>
      <c r="K69" s="513" t="s">
        <v>168</v>
      </c>
      <c r="L69" s="186">
        <v>5.5</v>
      </c>
      <c r="M69" s="186">
        <v>5.5</v>
      </c>
      <c r="N69" s="849"/>
      <c r="O69" s="807"/>
      <c r="P69" s="848"/>
      <c r="Q69" s="535" t="s">
        <v>162</v>
      </c>
      <c r="R69" s="845" t="s">
        <v>163</v>
      </c>
      <c r="S69" s="23"/>
    </row>
    <row r="70" spans="1:19" ht="11.25">
      <c r="A70" s="6"/>
      <c r="B70" s="20"/>
      <c r="C70" s="513" t="s">
        <v>195</v>
      </c>
      <c r="D70" s="1038" t="s">
        <v>196</v>
      </c>
      <c r="E70" s="1038"/>
      <c r="F70" s="139" t="s">
        <v>172</v>
      </c>
      <c r="G70" s="139" t="s">
        <v>154</v>
      </c>
      <c r="H70" s="925">
        <v>7929</v>
      </c>
      <c r="I70" s="85" t="s">
        <v>160</v>
      </c>
      <c r="J70" s="85"/>
      <c r="K70" s="513" t="s">
        <v>161</v>
      </c>
      <c r="L70" s="186">
        <v>6</v>
      </c>
      <c r="M70" s="186">
        <v>5.5</v>
      </c>
      <c r="N70" s="849"/>
      <c r="O70" s="807" t="s">
        <v>181</v>
      </c>
      <c r="P70" s="848" t="s">
        <v>174</v>
      </c>
      <c r="Q70" s="535" t="s">
        <v>162</v>
      </c>
      <c r="R70" s="845" t="s">
        <v>163</v>
      </c>
      <c r="S70" s="23"/>
    </row>
    <row r="71" spans="1:19" ht="11.25">
      <c r="B71" s="20"/>
      <c r="C71" s="513" t="s">
        <v>197</v>
      </c>
      <c r="D71" s="1038" t="s">
        <v>198</v>
      </c>
      <c r="E71" s="1038"/>
      <c r="F71" s="139" t="s">
        <v>199</v>
      </c>
      <c r="G71" s="139" t="s">
        <v>154</v>
      </c>
      <c r="H71" s="925">
        <v>11207</v>
      </c>
      <c r="I71" s="85" t="s">
        <v>160</v>
      </c>
      <c r="J71" s="85"/>
      <c r="K71" s="513" t="s">
        <v>161</v>
      </c>
      <c r="L71" s="186">
        <v>5</v>
      </c>
      <c r="M71" s="186">
        <v>4</v>
      </c>
      <c r="N71" s="849"/>
      <c r="O71" s="807"/>
      <c r="P71" s="848"/>
      <c r="Q71" s="535" t="s">
        <v>162</v>
      </c>
      <c r="R71" s="845" t="s">
        <v>169</v>
      </c>
      <c r="S71" s="23"/>
    </row>
    <row r="72" spans="1:19" ht="11.25">
      <c r="B72" s="20"/>
      <c r="C72" s="513" t="s">
        <v>200</v>
      </c>
      <c r="D72" s="1038" t="s">
        <v>201</v>
      </c>
      <c r="E72" s="1038"/>
      <c r="F72" s="139" t="s">
        <v>166</v>
      </c>
      <c r="G72" s="139" t="s">
        <v>154</v>
      </c>
      <c r="H72" s="925">
        <v>13453</v>
      </c>
      <c r="I72" s="85" t="s">
        <v>160</v>
      </c>
      <c r="J72" s="85"/>
      <c r="K72" s="513" t="s">
        <v>161</v>
      </c>
      <c r="L72" s="186">
        <v>5.5</v>
      </c>
      <c r="M72" s="186">
        <v>4.5</v>
      </c>
      <c r="N72" s="849"/>
      <c r="O72" s="807"/>
      <c r="P72" s="848"/>
      <c r="Q72" s="535" t="s">
        <v>162</v>
      </c>
      <c r="R72" s="845" t="s">
        <v>163</v>
      </c>
      <c r="S72" s="23"/>
    </row>
    <row r="73" spans="1:19" ht="11.25">
      <c r="B73" s="20"/>
      <c r="C73" s="513" t="s">
        <v>202</v>
      </c>
      <c r="D73" s="1038" t="s">
        <v>203</v>
      </c>
      <c r="E73" s="1038"/>
      <c r="F73" s="139" t="s">
        <v>172</v>
      </c>
      <c r="G73" s="139" t="s">
        <v>154</v>
      </c>
      <c r="H73" s="925">
        <v>13367</v>
      </c>
      <c r="I73" s="855" t="s">
        <v>204</v>
      </c>
      <c r="J73" s="85"/>
      <c r="K73" s="513"/>
      <c r="L73" s="186"/>
      <c r="M73" s="186"/>
      <c r="N73" s="849"/>
      <c r="O73" s="807"/>
      <c r="P73" s="848"/>
      <c r="Q73" s="833"/>
      <c r="R73" s="846"/>
      <c r="S73" s="23"/>
    </row>
    <row r="74" spans="1:19" ht="11.25">
      <c r="B74" s="20"/>
      <c r="C74" s="512" t="s">
        <v>70</v>
      </c>
      <c r="D74" s="73"/>
      <c r="E74" s="81"/>
      <c r="F74" s="81"/>
      <c r="G74" s="82"/>
      <c r="H74" s="534"/>
      <c r="I74" s="83"/>
      <c r="J74" s="83"/>
      <c r="K74" s="528"/>
      <c r="L74" s="57"/>
      <c r="M74" s="57"/>
      <c r="N74" s="529"/>
      <c r="O74" s="588"/>
      <c r="P74" s="537"/>
      <c r="Q74" s="535"/>
      <c r="R74" s="520"/>
      <c r="S74" s="23"/>
    </row>
    <row r="75" spans="1:19" ht="11.25">
      <c r="B75" s="20"/>
      <c r="C75" s="513" t="s">
        <v>205</v>
      </c>
      <c r="D75" s="139" t="s">
        <v>206</v>
      </c>
      <c r="F75" s="139" t="s">
        <v>159</v>
      </c>
      <c r="G75" s="139" t="s">
        <v>154</v>
      </c>
      <c r="H75" s="931">
        <v>13865.1</v>
      </c>
      <c r="I75" s="855" t="s">
        <v>160</v>
      </c>
      <c r="J75" s="85"/>
      <c r="K75" s="513" t="s">
        <v>161</v>
      </c>
      <c r="L75" s="186">
        <v>6</v>
      </c>
      <c r="M75" s="186">
        <v>6</v>
      </c>
      <c r="N75" s="849"/>
      <c r="O75" s="807" t="s">
        <v>181</v>
      </c>
      <c r="P75" s="849" t="s">
        <v>187</v>
      </c>
      <c r="Q75" s="833" t="s">
        <v>162</v>
      </c>
      <c r="R75" s="831" t="s">
        <v>163</v>
      </c>
      <c r="S75" s="23"/>
    </row>
    <row r="76" spans="1:19" ht="11.25">
      <c r="B76" s="20"/>
      <c r="C76" s="512" t="s">
        <v>69</v>
      </c>
      <c r="D76" s="73"/>
      <c r="E76" s="81"/>
      <c r="F76" s="81"/>
      <c r="G76" s="82"/>
      <c r="H76" s="534"/>
      <c r="I76" s="83"/>
      <c r="J76" s="83"/>
      <c r="K76" s="528"/>
      <c r="L76" s="57"/>
      <c r="M76" s="57"/>
      <c r="N76" s="529"/>
      <c r="O76" s="588"/>
      <c r="P76" s="537"/>
      <c r="Q76" s="294"/>
      <c r="R76" s="526"/>
      <c r="S76" s="23"/>
    </row>
    <row r="77" spans="1:19" ht="11.25">
      <c r="B77" s="20"/>
      <c r="C77" s="515" t="s">
        <v>207</v>
      </c>
      <c r="D77" s="419" t="s">
        <v>208</v>
      </c>
      <c r="E77" s="478"/>
      <c r="F77" s="419" t="s">
        <v>172</v>
      </c>
      <c r="G77" s="419" t="s">
        <v>154</v>
      </c>
      <c r="H77" s="932">
        <v>30213</v>
      </c>
      <c r="I77" s="855" t="s">
        <v>160</v>
      </c>
      <c r="J77" s="810"/>
      <c r="K77" s="515" t="s">
        <v>161</v>
      </c>
      <c r="L77" s="830">
        <v>6</v>
      </c>
      <c r="M77" s="830">
        <v>4.5</v>
      </c>
      <c r="N77" s="831"/>
      <c r="O77" s="832" t="s">
        <v>173</v>
      </c>
      <c r="P77" s="831" t="s">
        <v>187</v>
      </c>
      <c r="Q77" s="833" t="s">
        <v>162</v>
      </c>
      <c r="R77" s="831" t="s">
        <v>163</v>
      </c>
      <c r="S77" s="23"/>
    </row>
    <row r="78" spans="1:19" ht="11.25">
      <c r="B78" s="20"/>
      <c r="C78" s="512" t="s">
        <v>73</v>
      </c>
      <c r="D78" s="73"/>
      <c r="E78" s="81"/>
      <c r="F78" s="81"/>
      <c r="G78" s="82"/>
      <c r="H78" s="534"/>
      <c r="I78" s="83"/>
      <c r="J78" s="533"/>
      <c r="K78" s="528"/>
      <c r="L78" s="57"/>
      <c r="M78" s="57"/>
      <c r="N78" s="529"/>
      <c r="O78" s="588"/>
      <c r="P78" s="537"/>
      <c r="Q78" s="294"/>
      <c r="R78" s="526"/>
      <c r="S78" s="23"/>
    </row>
    <row r="79" spans="1:19" ht="11.25">
      <c r="B79" s="20"/>
      <c r="C79" s="513" t="s">
        <v>209</v>
      </c>
      <c r="D79" s="139" t="s">
        <v>210</v>
      </c>
      <c r="E79" s="221"/>
      <c r="F79" s="139" t="s">
        <v>199</v>
      </c>
      <c r="G79" s="139" t="s">
        <v>211</v>
      </c>
      <c r="H79" s="925">
        <v>46469</v>
      </c>
      <c r="I79" s="933" t="s">
        <v>212</v>
      </c>
      <c r="J79" s="85"/>
      <c r="K79" s="513" t="s">
        <v>213</v>
      </c>
      <c r="L79" s="18"/>
      <c r="M79" s="18"/>
      <c r="N79" s="806"/>
      <c r="O79" s="807"/>
      <c r="P79" s="519"/>
      <c r="Q79" s="228"/>
      <c r="R79" s="808"/>
      <c r="S79" s="23"/>
    </row>
    <row r="80" spans="1:19" ht="11.25">
      <c r="B80" s="20"/>
      <c r="C80" s="513" t="s">
        <v>214</v>
      </c>
      <c r="D80" s="139" t="s">
        <v>215</v>
      </c>
      <c r="E80" s="221"/>
      <c r="F80" s="139" t="s">
        <v>199</v>
      </c>
      <c r="G80" s="139" t="s">
        <v>211</v>
      </c>
      <c r="H80" s="925">
        <v>22891</v>
      </c>
      <c r="I80" s="85" t="s">
        <v>212</v>
      </c>
      <c r="J80" s="85"/>
      <c r="K80" s="513" t="s">
        <v>213</v>
      </c>
      <c r="L80" s="18"/>
      <c r="M80" s="18"/>
      <c r="N80" s="806"/>
      <c r="O80" s="807"/>
      <c r="P80" s="519"/>
      <c r="Q80" s="228"/>
      <c r="R80" s="808"/>
      <c r="S80" s="23"/>
    </row>
    <row r="81" spans="2:19" ht="11.25">
      <c r="B81" s="20"/>
      <c r="C81" s="513" t="s">
        <v>216</v>
      </c>
      <c r="D81" s="139" t="s">
        <v>217</v>
      </c>
      <c r="E81" s="221"/>
      <c r="F81" s="139" t="s">
        <v>199</v>
      </c>
      <c r="G81" s="139" t="s">
        <v>211</v>
      </c>
      <c r="H81" s="925">
        <v>15489</v>
      </c>
      <c r="I81" s="85" t="s">
        <v>212</v>
      </c>
      <c r="J81" s="85"/>
      <c r="K81" s="513" t="s">
        <v>213</v>
      </c>
      <c r="L81" s="18"/>
      <c r="M81" s="18"/>
      <c r="N81" s="806"/>
      <c r="O81" s="807"/>
      <c r="P81" s="519"/>
      <c r="Q81" s="228"/>
      <c r="R81" s="808"/>
      <c r="S81" s="23"/>
    </row>
    <row r="82" spans="2:19" ht="11.25">
      <c r="B82" s="20"/>
      <c r="C82" s="513" t="s">
        <v>218</v>
      </c>
      <c r="D82" s="139" t="s">
        <v>219</v>
      </c>
      <c r="E82" s="221"/>
      <c r="F82" s="139" t="s">
        <v>199</v>
      </c>
      <c r="G82" s="139" t="s">
        <v>211</v>
      </c>
      <c r="H82" s="925">
        <v>17250</v>
      </c>
      <c r="I82" s="85" t="s">
        <v>212</v>
      </c>
      <c r="J82" s="85"/>
      <c r="K82" s="513" t="s">
        <v>213</v>
      </c>
      <c r="L82" s="18"/>
      <c r="M82" s="18"/>
      <c r="N82" s="806"/>
      <c r="O82" s="807"/>
      <c r="P82" s="519"/>
      <c r="Q82" s="228"/>
      <c r="R82" s="808"/>
      <c r="S82" s="23"/>
    </row>
    <row r="83" spans="2:19" ht="11.25">
      <c r="B83" s="20"/>
      <c r="C83" s="513" t="s">
        <v>220</v>
      </c>
      <c r="D83" s="139" t="s">
        <v>221</v>
      </c>
      <c r="E83" s="221"/>
      <c r="F83" s="139" t="s">
        <v>159</v>
      </c>
      <c r="G83" s="139" t="s">
        <v>211</v>
      </c>
      <c r="H83" s="925">
        <v>4424</v>
      </c>
      <c r="I83" s="85" t="s">
        <v>222</v>
      </c>
      <c r="J83" s="85"/>
      <c r="K83" s="513" t="s">
        <v>213</v>
      </c>
      <c r="L83" s="18"/>
      <c r="M83" s="18"/>
      <c r="N83" s="806"/>
      <c r="O83" s="807"/>
      <c r="P83" s="519"/>
      <c r="Q83" s="228"/>
      <c r="R83" s="808"/>
      <c r="S83" s="23"/>
    </row>
    <row r="84" spans="2:19" ht="11.25">
      <c r="B84" s="20"/>
      <c r="C84" s="513" t="s">
        <v>223</v>
      </c>
      <c r="D84" s="139" t="s">
        <v>224</v>
      </c>
      <c r="E84" s="221"/>
      <c r="F84" s="139" t="s">
        <v>159</v>
      </c>
      <c r="G84" s="139" t="s">
        <v>225</v>
      </c>
      <c r="H84" s="925">
        <v>11833</v>
      </c>
      <c r="I84" s="85" t="s">
        <v>222</v>
      </c>
      <c r="J84" s="85"/>
      <c r="K84" s="513" t="s">
        <v>168</v>
      </c>
      <c r="L84" s="186">
        <v>4.5</v>
      </c>
      <c r="M84" s="18"/>
      <c r="N84" s="806"/>
      <c r="O84" s="807"/>
      <c r="P84" s="519"/>
      <c r="Q84" s="228"/>
      <c r="R84" s="808"/>
      <c r="S84" s="23"/>
    </row>
    <row r="85" spans="2:19" ht="11.25">
      <c r="B85" s="20"/>
      <c r="C85" s="513" t="s">
        <v>226</v>
      </c>
      <c r="D85" s="139" t="s">
        <v>227</v>
      </c>
      <c r="E85" s="221"/>
      <c r="F85" s="139" t="s">
        <v>199</v>
      </c>
      <c r="G85" s="139" t="s">
        <v>211</v>
      </c>
      <c r="H85" s="925">
        <v>46806</v>
      </c>
      <c r="I85" s="85" t="s">
        <v>212</v>
      </c>
      <c r="J85" s="85"/>
      <c r="K85" s="513" t="s">
        <v>213</v>
      </c>
      <c r="L85" s="18"/>
      <c r="M85" s="18"/>
      <c r="N85" s="806"/>
      <c r="O85" s="807"/>
      <c r="P85" s="519"/>
      <c r="Q85" s="228"/>
      <c r="R85" s="808"/>
      <c r="S85" s="23"/>
    </row>
    <row r="86" spans="2:19" ht="11.25">
      <c r="B86" s="20"/>
      <c r="C86" s="513" t="s">
        <v>228</v>
      </c>
      <c r="D86" s="139" t="s">
        <v>229</v>
      </c>
      <c r="E86" s="221"/>
      <c r="F86" s="139" t="s">
        <v>159</v>
      </c>
      <c r="G86" s="139" t="s">
        <v>225</v>
      </c>
      <c r="H86" s="925">
        <v>38289</v>
      </c>
      <c r="I86" s="85" t="s">
        <v>222</v>
      </c>
      <c r="J86" s="85"/>
      <c r="K86" s="513" t="s">
        <v>213</v>
      </c>
      <c r="L86" s="18"/>
      <c r="M86" s="18"/>
      <c r="N86" s="806"/>
      <c r="O86" s="807"/>
      <c r="P86" s="519"/>
      <c r="Q86" s="228"/>
      <c r="R86" s="808"/>
      <c r="S86" s="23"/>
    </row>
    <row r="87" spans="2:19" ht="11.25">
      <c r="B87" s="20"/>
      <c r="C87" s="515" t="s">
        <v>230</v>
      </c>
      <c r="D87" s="419" t="s">
        <v>231</v>
      </c>
      <c r="E87" s="478"/>
      <c r="F87" s="419" t="s">
        <v>199</v>
      </c>
      <c r="G87" s="419" t="s">
        <v>225</v>
      </c>
      <c r="H87" s="932">
        <v>14342</v>
      </c>
      <c r="I87" s="855" t="s">
        <v>212</v>
      </c>
      <c r="J87" s="855"/>
      <c r="K87" s="934" t="s">
        <v>168</v>
      </c>
      <c r="L87" s="830">
        <v>4.5</v>
      </c>
      <c r="M87" s="830"/>
      <c r="N87" s="831"/>
      <c r="O87" s="832"/>
      <c r="P87" s="831"/>
      <c r="Q87" s="833"/>
      <c r="R87" s="831"/>
      <c r="S87" s="23"/>
    </row>
    <row r="88" spans="2:19" ht="11.25">
      <c r="B88" s="13"/>
      <c r="C88" s="139"/>
      <c r="D88" s="139"/>
      <c r="E88" s="139"/>
      <c r="F88" s="139"/>
      <c r="G88" s="85"/>
      <c r="H88" s="85"/>
      <c r="I88" s="85"/>
      <c r="J88" s="85"/>
      <c r="K88" s="139"/>
      <c r="L88" s="186"/>
      <c r="M88" s="186"/>
      <c r="N88" s="186"/>
      <c r="O88" s="176"/>
      <c r="P88" s="176"/>
      <c r="Q88" s="139"/>
      <c r="S88" s="23"/>
    </row>
    <row r="89" spans="2:19" ht="11.25">
      <c r="B89" s="13"/>
      <c r="L89" s="18"/>
      <c r="M89" s="18"/>
      <c r="N89" s="18"/>
      <c r="S89" s="23"/>
    </row>
    <row r="90" spans="2:19" ht="11.25">
      <c r="B90" s="13"/>
      <c r="S90" s="23"/>
    </row>
    <row r="91" spans="2:19" ht="11.25">
      <c r="B91" s="13"/>
      <c r="S91" s="23"/>
    </row>
    <row r="92" spans="2:19" ht="11.25">
      <c r="B92" s="13"/>
      <c r="S92" s="23"/>
    </row>
    <row r="93" spans="2:19" ht="11.25">
      <c r="B93" s="13"/>
      <c r="S93" s="23"/>
    </row>
    <row r="94" spans="2:19" ht="11.25">
      <c r="B94" s="13"/>
      <c r="S94" s="23"/>
    </row>
    <row r="95" spans="2:19" ht="11.25">
      <c r="B95" s="13"/>
      <c r="S95" s="23"/>
    </row>
    <row r="96" spans="2:19" ht="11.25">
      <c r="B96" s="13"/>
      <c r="S96" s="23"/>
    </row>
    <row r="97" spans="2:19" ht="11.25">
      <c r="B97" s="13"/>
      <c r="S97" s="23"/>
    </row>
    <row r="98" spans="2:19" ht="11.25">
      <c r="B98" s="13"/>
      <c r="S98" s="23"/>
    </row>
    <row r="99" spans="2:19" ht="11.25">
      <c r="B99" s="13"/>
      <c r="S99" s="23"/>
    </row>
    <row r="100" spans="2:19" ht="11.25">
      <c r="B100" s="13"/>
      <c r="S100" s="23"/>
    </row>
    <row r="101" spans="2:19" ht="11.25">
      <c r="B101" s="13"/>
      <c r="S101" s="23"/>
    </row>
    <row r="102" spans="2:19" ht="11.25">
      <c r="B102" s="13"/>
      <c r="S102" s="23"/>
    </row>
    <row r="103" spans="2:19" ht="11.25">
      <c r="B103" s="13"/>
      <c r="S103" s="23"/>
    </row>
    <row r="104" spans="2:19" ht="11.25">
      <c r="B104" s="13"/>
      <c r="S104" s="23"/>
    </row>
    <row r="105" spans="2:19" ht="11.25">
      <c r="B105" s="13"/>
      <c r="S105" s="23"/>
    </row>
    <row r="106" spans="2:19" ht="11.25">
      <c r="B106" s="24"/>
      <c r="C106" s="25"/>
      <c r="D106" s="25"/>
      <c r="E106" s="25"/>
      <c r="F106" s="25"/>
      <c r="G106" s="25"/>
      <c r="H106" s="230"/>
      <c r="I106" s="25"/>
      <c r="J106" s="25"/>
      <c r="K106" s="25"/>
      <c r="L106" s="25"/>
      <c r="M106" s="25"/>
      <c r="N106" s="25"/>
      <c r="O106" s="25"/>
      <c r="P106" s="25"/>
      <c r="Q106" s="25"/>
      <c r="R106" s="25"/>
      <c r="S106" s="27"/>
    </row>
    <row r="107" spans="2:19" ht="11.25"/>
    <row r="108" spans="2:19" ht="11.25" hidden="1"/>
    <row r="109" spans="2:19" ht="11.25" hidden="1"/>
    <row r="110" spans="2:19" ht="11.25" hidden="1"/>
    <row r="111" spans="2:19" ht="11.25" hidden="1"/>
    <row r="112" spans="2:19" ht="11.25" hidden="1"/>
    <row r="113" ht="11.25" hidden="1"/>
    <row r="114" ht="11.25" hidden="1"/>
    <row r="115" ht="9.9499999999999993" hidden="1" customHeight="1"/>
    <row r="116" ht="9.9499999999999993" hidden="1" customHeight="1"/>
  </sheetData>
  <mergeCells count="26">
    <mergeCell ref="D68:E68"/>
    <mergeCell ref="D72:E72"/>
    <mergeCell ref="D73:E73"/>
    <mergeCell ref="D69:E69"/>
    <mergeCell ref="D70:E70"/>
    <mergeCell ref="D71:E71"/>
    <mergeCell ref="C58:C59"/>
    <mergeCell ref="D58:E58"/>
    <mergeCell ref="H58:H59"/>
    <mergeCell ref="D59:E59"/>
    <mergeCell ref="Q65:R65"/>
    <mergeCell ref="D60:E60"/>
    <mergeCell ref="O65:P65"/>
    <mergeCell ref="R58:R59"/>
    <mergeCell ref="Q58:Q59"/>
    <mergeCell ref="K65:N65"/>
    <mergeCell ref="D56:E56"/>
    <mergeCell ref="D53:E53"/>
    <mergeCell ref="D54:E54"/>
    <mergeCell ref="D55:E55"/>
    <mergeCell ref="D57:E57"/>
    <mergeCell ref="D51:E51"/>
    <mergeCell ref="D52:E52"/>
    <mergeCell ref="O48:P48"/>
    <mergeCell ref="Q48:R48"/>
    <mergeCell ref="K48:N48"/>
  </mergeCells>
  <phoneticPr fontId="52" type="noConversion"/>
  <pageMargins left="0.7" right="0.7" top="0.75" bottom="0.75" header="0.3" footer="0.3"/>
  <pageSetup paperSize="9" scale="5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0B6E8-F7B9-4CA1-8AFC-0CC5FD7AD219}">
  <sheetPr codeName="Sheet6">
    <tabColor rgb="FFCFE19C"/>
    <pageSetUpPr fitToPage="1"/>
  </sheetPr>
  <dimension ref="A1:X382"/>
  <sheetViews>
    <sheetView workbookViewId="0">
      <selection activeCell="B11" sqref="B11"/>
    </sheetView>
  </sheetViews>
  <sheetFormatPr defaultColWidth="0" defaultRowHeight="0" customHeight="1" zeroHeight="1"/>
  <cols>
    <col min="1" max="1" width="2.140625" style="5" customWidth="1"/>
    <col min="2" max="2" width="10.140625" style="5" customWidth="1"/>
    <col min="3" max="3" width="7.85546875" style="5" customWidth="1"/>
    <col min="4" max="4" width="28.42578125" style="5" customWidth="1"/>
    <col min="5" max="5" width="16.5703125" style="5" customWidth="1"/>
    <col min="6" max="6" width="19.42578125" style="5" customWidth="1"/>
    <col min="7" max="7" width="19.5703125" style="5" customWidth="1"/>
    <col min="8" max="8" width="20.42578125" style="221" customWidth="1"/>
    <col min="9" max="9" width="17.85546875" style="5" customWidth="1"/>
    <col min="10" max="10" width="18.5703125" style="5" customWidth="1"/>
    <col min="11" max="11" width="21.140625" style="5" customWidth="1"/>
    <col min="12" max="12" width="18.5703125" style="5" customWidth="1"/>
    <col min="13" max="13" width="18.42578125" style="5" customWidth="1"/>
    <col min="14" max="15" width="19.42578125" style="5" customWidth="1"/>
    <col min="16" max="16" width="10.140625" style="5" customWidth="1"/>
    <col min="17" max="17" width="2.42578125" style="5" customWidth="1"/>
    <col min="18" max="21" width="0" style="5" hidden="1" customWidth="1"/>
    <col min="22" max="23" width="9.140625" style="5" hidden="1" customWidth="1"/>
    <col min="24" max="24" width="0" style="5" hidden="1" customWidth="1"/>
    <col min="25" max="16384" width="9.140625" style="5" hidden="1"/>
  </cols>
  <sheetData>
    <row r="1" spans="1:17" ht="11.25"/>
    <row r="2" spans="1:17" s="63" customFormat="1" ht="14.25">
      <c r="A2" s="5"/>
      <c r="B2" s="60"/>
      <c r="C2" s="61"/>
      <c r="D2" s="61"/>
      <c r="E2" s="61"/>
      <c r="F2" s="61"/>
      <c r="G2" s="61"/>
      <c r="H2" s="222"/>
      <c r="I2" s="61"/>
      <c r="J2" s="61"/>
      <c r="K2" s="61"/>
      <c r="L2" s="61"/>
      <c r="M2" s="61"/>
      <c r="N2" s="61"/>
      <c r="O2" s="61"/>
      <c r="P2" s="62"/>
    </row>
    <row r="3" spans="1:17" s="65" customFormat="1" ht="12">
      <c r="B3" s="64"/>
      <c r="H3" s="223"/>
      <c r="P3" s="66"/>
    </row>
    <row r="4" spans="1:17" s="63" customFormat="1" ht="30.75" customHeight="1" thickBot="1">
      <c r="A4" s="65"/>
      <c r="B4" s="67"/>
      <c r="C4" s="68"/>
      <c r="D4" s="69" t="s">
        <v>232</v>
      </c>
      <c r="F4" s="70"/>
      <c r="G4" s="70"/>
      <c r="H4" s="224"/>
      <c r="I4" s="70"/>
      <c r="J4" s="70"/>
      <c r="K4" s="70"/>
      <c r="L4" s="70"/>
      <c r="M4" s="70"/>
      <c r="N4" s="70"/>
      <c r="O4" s="70"/>
      <c r="P4" s="71"/>
    </row>
    <row r="5" spans="1:17" s="72" customFormat="1" ht="28.5" customHeight="1" thickBot="1">
      <c r="A5" s="65"/>
      <c r="B5" s="75"/>
      <c r="C5" s="76"/>
      <c r="D5" s="77" t="s">
        <v>124</v>
      </c>
      <c r="E5" s="78"/>
      <c r="F5" s="78"/>
      <c r="G5" s="79"/>
      <c r="H5" s="225"/>
      <c r="I5" s="79"/>
      <c r="J5" s="79"/>
      <c r="K5" s="79"/>
      <c r="L5" s="79"/>
      <c r="M5" s="79"/>
      <c r="N5" s="79"/>
      <c r="O5" s="79"/>
      <c r="P5" s="80"/>
    </row>
    <row r="6" spans="1:17" ht="12">
      <c r="A6" s="65"/>
      <c r="B6" s="16"/>
      <c r="E6" s="17"/>
      <c r="F6" s="17"/>
      <c r="P6" s="14"/>
    </row>
    <row r="7" spans="1:17" ht="11.25">
      <c r="B7" s="16"/>
      <c r="E7" s="17"/>
      <c r="F7" s="17"/>
      <c r="P7" s="14"/>
    </row>
    <row r="8" spans="1:17" ht="11.25">
      <c r="B8" s="16"/>
      <c r="C8" s="7"/>
      <c r="D8" s="7"/>
      <c r="E8" s="8"/>
      <c r="F8" s="17"/>
      <c r="P8" s="23"/>
    </row>
    <row r="9" spans="1:17" s="55" customFormat="1" ht="18.75" customHeight="1">
      <c r="A9" s="183"/>
      <c r="B9" s="184"/>
      <c r="C9" s="49" t="s">
        <v>233</v>
      </c>
      <c r="D9" s="53"/>
      <c r="E9" s="52"/>
      <c r="F9" s="53"/>
      <c r="G9" s="53"/>
      <c r="H9" s="226"/>
      <c r="I9" s="53"/>
      <c r="J9" s="53"/>
      <c r="K9" s="53"/>
      <c r="L9" s="53"/>
      <c r="M9" s="53"/>
      <c r="N9" s="53"/>
      <c r="O9" s="53"/>
      <c r="P9" s="54"/>
    </row>
    <row r="10" spans="1:17" ht="11.25">
      <c r="A10" s="6"/>
      <c r="B10" s="20"/>
      <c r="C10" s="185"/>
      <c r="D10" s="94"/>
      <c r="E10" s="94"/>
      <c r="F10" s="94"/>
      <c r="G10" s="94"/>
      <c r="H10" s="94"/>
      <c r="I10" s="94"/>
      <c r="J10" s="94"/>
      <c r="K10" s="568"/>
      <c r="L10" s="22"/>
      <c r="M10" s="22"/>
      <c r="N10" s="569"/>
      <c r="O10" s="569"/>
      <c r="P10" s="570"/>
    </row>
    <row r="11" spans="1:17" ht="11.25">
      <c r="B11" s="20"/>
      <c r="C11" s="53"/>
      <c r="D11" s="53"/>
      <c r="E11" s="53"/>
      <c r="F11" s="89"/>
      <c r="G11" s="88"/>
      <c r="H11" s="88"/>
      <c r="I11" s="90"/>
      <c r="J11" s="90"/>
      <c r="K11" s="90"/>
      <c r="L11" s="90"/>
      <c r="P11" s="14"/>
      <c r="Q11" s="14"/>
    </row>
    <row r="12" spans="1:17" ht="36.75" customHeight="1">
      <c r="B12" s="20"/>
      <c r="C12" s="84"/>
      <c r="D12" s="84"/>
      <c r="E12" s="293" t="s">
        <v>234</v>
      </c>
      <c r="F12" s="293" t="s">
        <v>235</v>
      </c>
      <c r="G12" s="293" t="s">
        <v>236</v>
      </c>
      <c r="H12" s="293" t="s">
        <v>237</v>
      </c>
      <c r="I12" s="293" t="s">
        <v>238</v>
      </c>
      <c r="J12" s="293" t="s">
        <v>239</v>
      </c>
      <c r="K12" s="293" t="s">
        <v>240</v>
      </c>
      <c r="L12" s="293" t="s">
        <v>241</v>
      </c>
      <c r="P12" s="14"/>
      <c r="Q12" s="14"/>
    </row>
    <row r="13" spans="1:17" ht="11.25">
      <c r="B13" s="20"/>
      <c r="E13" s="86" t="s">
        <v>65</v>
      </c>
      <c r="F13" s="86" t="s">
        <v>242</v>
      </c>
      <c r="G13" s="86" t="s">
        <v>242</v>
      </c>
      <c r="H13" s="86" t="s">
        <v>242</v>
      </c>
      <c r="I13" s="86" t="s">
        <v>242</v>
      </c>
      <c r="J13" s="86" t="s">
        <v>242</v>
      </c>
      <c r="K13" s="86" t="s">
        <v>242</v>
      </c>
      <c r="L13" s="86" t="s">
        <v>242</v>
      </c>
      <c r="P13" s="14"/>
      <c r="Q13" s="14"/>
    </row>
    <row r="14" spans="1:17" ht="11.25">
      <c r="B14" s="20"/>
      <c r="C14" s="73" t="s">
        <v>243</v>
      </c>
      <c r="D14" s="73"/>
      <c r="E14" s="83"/>
      <c r="F14" s="83"/>
      <c r="G14" s="83"/>
      <c r="H14" s="83"/>
      <c r="I14" s="83"/>
      <c r="J14" s="83"/>
      <c r="K14" s="83"/>
      <c r="L14" s="83"/>
      <c r="P14" s="14"/>
      <c r="Q14" s="14"/>
    </row>
    <row r="15" spans="1:17" ht="11.25">
      <c r="B15" s="20"/>
      <c r="C15" s="200" t="s">
        <v>67</v>
      </c>
      <c r="D15" s="139"/>
      <c r="E15" s="571">
        <v>259294.4</v>
      </c>
      <c r="F15" s="572">
        <v>377.79334384182687</v>
      </c>
      <c r="G15" s="1002">
        <v>0</v>
      </c>
      <c r="H15" s="572">
        <v>5876.7567079999999</v>
      </c>
      <c r="I15" s="572">
        <v>163.26894253852132</v>
      </c>
      <c r="J15" s="572">
        <v>400.00787114994739</v>
      </c>
      <c r="K15" s="917">
        <v>7165.7589184854623</v>
      </c>
      <c r="L15" s="917" t="s">
        <v>244</v>
      </c>
      <c r="P15" s="14"/>
      <c r="Q15" s="14"/>
    </row>
    <row r="16" spans="1:17" ht="11.25">
      <c r="B16" s="20"/>
      <c r="C16" s="73" t="s">
        <v>188</v>
      </c>
      <c r="D16" s="73"/>
      <c r="E16" s="83"/>
      <c r="F16" s="83"/>
      <c r="G16" s="229"/>
      <c r="H16" s="83"/>
      <c r="I16" s="918"/>
      <c r="J16" s="918"/>
      <c r="K16" s="918"/>
      <c r="L16" s="918"/>
      <c r="P16" s="14"/>
      <c r="Q16" s="14"/>
    </row>
    <row r="17" spans="2:17" ht="12" customHeight="1">
      <c r="B17" s="20"/>
      <c r="C17" s="200" t="s">
        <v>68</v>
      </c>
      <c r="D17" s="139"/>
      <c r="E17" s="571">
        <v>65168.552197802201</v>
      </c>
      <c r="F17" s="572">
        <v>91.422167257535193</v>
      </c>
      <c r="G17" s="1002">
        <v>0</v>
      </c>
      <c r="H17" s="572">
        <v>1877.1295855920002</v>
      </c>
      <c r="I17" s="572">
        <v>40.453128917774194</v>
      </c>
      <c r="J17" s="572">
        <v>354.30698727272727</v>
      </c>
      <c r="K17" s="917">
        <v>1600.2397432777966</v>
      </c>
      <c r="L17" s="917" t="s">
        <v>244</v>
      </c>
      <c r="P17" s="14"/>
      <c r="Q17" s="14"/>
    </row>
    <row r="18" spans="2:17" ht="12" customHeight="1">
      <c r="B18" s="20"/>
      <c r="C18" s="200" t="s">
        <v>69</v>
      </c>
      <c r="D18" s="139"/>
      <c r="E18" s="571">
        <v>30213</v>
      </c>
      <c r="F18" s="572">
        <v>9.5773592926654185</v>
      </c>
      <c r="G18" s="1002">
        <v>0</v>
      </c>
      <c r="H18" s="572">
        <v>877.92292240000018</v>
      </c>
      <c r="I18" s="572">
        <v>28.161642740000001</v>
      </c>
      <c r="J18" s="572">
        <v>80.430763636363636</v>
      </c>
      <c r="K18" s="917">
        <v>0</v>
      </c>
      <c r="L18" s="917" t="s">
        <v>244</v>
      </c>
      <c r="P18" s="14"/>
      <c r="Q18" s="14"/>
    </row>
    <row r="19" spans="2:17" ht="11.25" customHeight="1">
      <c r="B19" s="20"/>
      <c r="C19" s="200" t="s">
        <v>70</v>
      </c>
      <c r="D19" s="139"/>
      <c r="E19" s="571">
        <v>13865</v>
      </c>
      <c r="F19" s="572">
        <v>73.171054099999992</v>
      </c>
      <c r="G19" s="1002">
        <v>0</v>
      </c>
      <c r="H19" s="572">
        <v>180.24889739999998</v>
      </c>
      <c r="I19" s="1003">
        <v>2.1838260000000003</v>
      </c>
      <c r="J19" s="572">
        <v>17.368472727272732</v>
      </c>
      <c r="K19" s="917">
        <v>371.20544783330399</v>
      </c>
      <c r="L19" s="917" t="s">
        <v>244</v>
      </c>
      <c r="P19" s="14"/>
      <c r="Q19" s="14"/>
    </row>
    <row r="20" spans="2:17" ht="11.25" customHeight="1">
      <c r="B20" s="20"/>
      <c r="C20" s="200" t="s">
        <v>73</v>
      </c>
      <c r="D20" s="139"/>
      <c r="E20" s="571">
        <v>53849.917582417576</v>
      </c>
      <c r="F20" s="572">
        <v>39.81551964139377</v>
      </c>
      <c r="G20" s="1004">
        <v>0</v>
      </c>
      <c r="H20" s="919">
        <v>166.95102702823246</v>
      </c>
      <c r="I20" s="1003">
        <v>14.983724775096681</v>
      </c>
      <c r="J20" s="572">
        <v>0</v>
      </c>
      <c r="K20" s="917">
        <v>1118.9654820641724</v>
      </c>
      <c r="L20" s="1005" t="s">
        <v>244</v>
      </c>
      <c r="P20" s="14"/>
    </row>
    <row r="21" spans="2:17" ht="11.25">
      <c r="B21" s="20"/>
      <c r="C21" s="73" t="s">
        <v>245</v>
      </c>
      <c r="D21" s="73"/>
      <c r="E21" s="83"/>
      <c r="F21" s="83"/>
      <c r="G21" s="572"/>
      <c r="H21" s="572"/>
      <c r="I21" s="83"/>
      <c r="J21" s="83"/>
      <c r="K21" s="83"/>
      <c r="L21" s="572"/>
      <c r="M21" s="572"/>
      <c r="N21" s="572"/>
      <c r="O21" s="572"/>
      <c r="P21" s="23"/>
    </row>
    <row r="22" spans="2:17" ht="11.25">
      <c r="B22" s="20"/>
      <c r="C22" s="200" t="s">
        <v>246</v>
      </c>
      <c r="D22" s="139"/>
      <c r="E22" s="920" t="s">
        <v>247</v>
      </c>
      <c r="F22" s="1006">
        <v>0</v>
      </c>
      <c r="G22" s="1002">
        <v>0</v>
      </c>
      <c r="H22" s="572">
        <v>70.631073809004178</v>
      </c>
      <c r="I22" s="921">
        <v>0.32678452577199674</v>
      </c>
      <c r="J22" s="1007">
        <v>37.330463770667222</v>
      </c>
      <c r="K22" s="922">
        <v>0</v>
      </c>
      <c r="L22" s="1008">
        <v>3.5623291132736323</v>
      </c>
      <c r="M22" s="572"/>
      <c r="N22" s="572"/>
      <c r="O22" s="572"/>
      <c r="P22" s="23"/>
    </row>
    <row r="23" spans="2:17" ht="12" thickBot="1">
      <c r="B23" s="20"/>
      <c r="C23" s="582" t="s">
        <v>74</v>
      </c>
      <c r="D23" s="56"/>
      <c r="E23" s="923">
        <v>422390.86978021974</v>
      </c>
      <c r="F23" s="923">
        <v>591.77944413342118</v>
      </c>
      <c r="G23" s="1009">
        <v>0</v>
      </c>
      <c r="H23" s="923">
        <v>9049.6402142292372</v>
      </c>
      <c r="I23" s="923">
        <v>249.37804949716417</v>
      </c>
      <c r="J23" s="923">
        <v>889.44455855697834</v>
      </c>
      <c r="K23" s="1010">
        <v>10256.169591660735</v>
      </c>
      <c r="L23" s="1011">
        <v>3.5623291132736323</v>
      </c>
      <c r="P23" s="14"/>
      <c r="Q23" s="14"/>
    </row>
    <row r="24" spans="2:17" ht="12" thickTop="1">
      <c r="B24" s="20"/>
      <c r="C24" s="503" t="s">
        <v>248</v>
      </c>
      <c r="E24" s="91"/>
      <c r="F24" s="91"/>
      <c r="G24" s="913"/>
      <c r="H24" s="91"/>
      <c r="I24" s="91"/>
      <c r="J24" s="91"/>
      <c r="K24" s="914"/>
      <c r="L24" s="915"/>
      <c r="P24" s="14"/>
      <c r="Q24" s="14"/>
    </row>
    <row r="25" spans="2:17" ht="11.25">
      <c r="B25" s="20"/>
      <c r="C25" s="503" t="s">
        <v>249</v>
      </c>
      <c r="E25" s="91"/>
      <c r="F25" s="91"/>
      <c r="G25" s="92"/>
      <c r="H25" s="92"/>
      <c r="I25" s="40"/>
      <c r="J25" s="40"/>
      <c r="K25" s="40"/>
      <c r="L25" s="40"/>
      <c r="M25" s="22"/>
      <c r="P25" s="14"/>
      <c r="Q25" s="14"/>
    </row>
    <row r="26" spans="2:17" ht="11.25">
      <c r="B26" s="20"/>
      <c r="C26" s="260"/>
      <c r="E26" s="91"/>
      <c r="F26" s="91"/>
      <c r="G26" s="91"/>
      <c r="H26" s="92"/>
      <c r="I26" s="92"/>
      <c r="J26" s="92"/>
      <c r="K26" s="92"/>
      <c r="L26" s="92"/>
      <c r="M26" s="92"/>
      <c r="N26" s="40"/>
      <c r="O26" s="40"/>
      <c r="P26" s="23"/>
    </row>
    <row r="27" spans="2:17" ht="11.25">
      <c r="B27" s="20"/>
      <c r="C27" s="260"/>
      <c r="E27" s="91"/>
      <c r="F27" s="91"/>
      <c r="G27" s="91"/>
      <c r="H27" s="92"/>
      <c r="I27" s="92"/>
      <c r="J27" s="92"/>
      <c r="K27" s="92"/>
      <c r="L27" s="92"/>
      <c r="M27" s="92"/>
      <c r="N27" s="40"/>
      <c r="O27" s="40"/>
      <c r="P27" s="23"/>
    </row>
    <row r="28" spans="2:17" ht="11.25">
      <c r="B28" s="20"/>
      <c r="C28" s="566" t="s">
        <v>250</v>
      </c>
      <c r="E28" s="91"/>
      <c r="F28" s="91"/>
      <c r="G28" s="91"/>
      <c r="H28" s="92"/>
      <c r="I28" s="92"/>
      <c r="J28" s="92"/>
      <c r="K28" s="92"/>
      <c r="L28" s="92"/>
      <c r="M28" s="92"/>
      <c r="N28" s="40"/>
      <c r="O28" s="40"/>
      <c r="P28" s="23"/>
    </row>
    <row r="29" spans="2:17" ht="11.25">
      <c r="B29" s="20"/>
      <c r="C29" s="566" t="s">
        <v>251</v>
      </c>
      <c r="E29" s="91"/>
      <c r="F29" s="91"/>
      <c r="G29" s="91"/>
      <c r="H29" s="92"/>
      <c r="I29" s="92"/>
      <c r="J29" s="92"/>
      <c r="K29" s="92"/>
      <c r="L29" s="92"/>
      <c r="M29" s="92"/>
      <c r="N29" s="40"/>
      <c r="O29" s="40"/>
      <c r="P29" s="23"/>
    </row>
    <row r="30" spans="2:17" ht="11.25">
      <c r="B30" s="20"/>
      <c r="C30" s="567" t="s">
        <v>252</v>
      </c>
      <c r="D30" s="234"/>
      <c r="E30" s="253"/>
      <c r="F30" s="253" t="s">
        <v>130</v>
      </c>
      <c r="G30" s="252" t="s">
        <v>131</v>
      </c>
      <c r="H30" s="253" t="s">
        <v>253</v>
      </c>
      <c r="I30" s="253" t="s">
        <v>51</v>
      </c>
      <c r="J30" s="92"/>
      <c r="K30" s="92"/>
      <c r="L30" s="92"/>
      <c r="M30" s="92"/>
      <c r="N30" s="40"/>
      <c r="O30" s="40"/>
      <c r="P30" s="23"/>
    </row>
    <row r="31" spans="2:17" ht="11.25">
      <c r="B31" s="20"/>
      <c r="C31" s="861" t="s">
        <v>243</v>
      </c>
      <c r="D31" s="862"/>
      <c r="E31" s="863"/>
      <c r="F31" s="863"/>
      <c r="G31" s="863"/>
      <c r="H31" s="864"/>
      <c r="I31" s="864"/>
      <c r="J31" s="92"/>
      <c r="K31" s="92"/>
      <c r="L31" s="92"/>
      <c r="M31" s="92"/>
      <c r="N31" s="40"/>
      <c r="O31" s="40"/>
      <c r="P31" s="23"/>
    </row>
    <row r="32" spans="2:17" ht="11.25">
      <c r="B32" s="20"/>
      <c r="C32" s="865" t="s">
        <v>67</v>
      </c>
      <c r="D32" s="228"/>
      <c r="E32" s="539"/>
      <c r="F32" s="866"/>
      <c r="G32" s="866"/>
      <c r="H32" s="866"/>
      <c r="I32" s="866"/>
      <c r="J32" s="92"/>
      <c r="K32" s="92"/>
      <c r="L32" s="92"/>
      <c r="M32" s="92"/>
      <c r="N32" s="40"/>
      <c r="O32" s="40"/>
      <c r="P32" s="23"/>
    </row>
    <row r="33" spans="2:16" ht="11.25">
      <c r="B33" s="20"/>
      <c r="C33" s="574" t="s">
        <v>254</v>
      </c>
      <c r="D33" s="228"/>
      <c r="E33" s="539"/>
      <c r="F33" s="866">
        <v>26.848877217924858</v>
      </c>
      <c r="G33" s="866">
        <v>10.086578264461071</v>
      </c>
      <c r="H33" s="866">
        <v>3.735384243569444</v>
      </c>
      <c r="I33" s="866">
        <v>3.4028886122338045</v>
      </c>
      <c r="J33" s="92"/>
      <c r="K33" s="92"/>
      <c r="L33" s="92"/>
      <c r="M33" s="92"/>
      <c r="N33" s="40"/>
      <c r="O33" s="40"/>
      <c r="P33" s="23"/>
    </row>
    <row r="34" spans="2:16" ht="11.25">
      <c r="B34" s="20"/>
      <c r="C34" s="574" t="s">
        <v>255</v>
      </c>
      <c r="D34" s="228"/>
      <c r="E34" s="539"/>
      <c r="F34" s="866">
        <v>0</v>
      </c>
      <c r="G34" s="866">
        <v>0</v>
      </c>
      <c r="H34" s="866">
        <v>0</v>
      </c>
      <c r="I34" s="866">
        <v>0</v>
      </c>
      <c r="J34" s="92"/>
      <c r="K34" s="92"/>
      <c r="L34" s="92"/>
      <c r="M34" s="92"/>
      <c r="N34" s="40"/>
      <c r="O34" s="40"/>
      <c r="P34" s="23"/>
    </row>
    <row r="35" spans="2:16" ht="11.25">
      <c r="B35" s="20"/>
      <c r="C35" s="574" t="s">
        <v>256</v>
      </c>
      <c r="D35" s="228"/>
      <c r="E35" s="539"/>
      <c r="F35" s="866">
        <v>40.545808339350749</v>
      </c>
      <c r="G35" s="866">
        <v>15.692007102665942</v>
      </c>
      <c r="H35" s="866">
        <v>0.93501649105514884</v>
      </c>
      <c r="I35" s="866">
        <v>0.47843515733484765</v>
      </c>
      <c r="J35" s="92"/>
      <c r="K35" s="92"/>
      <c r="L35" s="92"/>
      <c r="M35" s="92"/>
      <c r="N35" s="40"/>
      <c r="O35" s="40"/>
      <c r="P35" s="23"/>
    </row>
    <row r="36" spans="2:16" ht="11.25">
      <c r="B36" s="20"/>
      <c r="C36" s="574" t="s">
        <v>257</v>
      </c>
      <c r="D36" s="228"/>
      <c r="E36" s="539"/>
      <c r="F36" s="866">
        <v>32.906881231365823</v>
      </c>
      <c r="G36" s="866">
        <v>13.148118038108869</v>
      </c>
      <c r="H36" s="866">
        <v>3.6665947828963366</v>
      </c>
      <c r="I36" s="866">
        <v>1.5948699279504146</v>
      </c>
      <c r="J36" s="92"/>
      <c r="K36" s="92"/>
      <c r="L36" s="92"/>
      <c r="M36" s="92"/>
      <c r="N36" s="40"/>
      <c r="O36" s="40"/>
      <c r="P36" s="23"/>
    </row>
    <row r="37" spans="2:16" ht="11.25">
      <c r="B37" s="20"/>
      <c r="C37" s="574" t="s">
        <v>178</v>
      </c>
      <c r="D37" s="228"/>
      <c r="E37" s="539"/>
      <c r="F37" s="866">
        <v>37.603462979460616</v>
      </c>
      <c r="G37" s="866">
        <v>39.302903687904639</v>
      </c>
      <c r="H37" s="866">
        <v>3.094330165141975</v>
      </c>
      <c r="I37" s="866">
        <v>0</v>
      </c>
      <c r="J37" s="92"/>
      <c r="K37" s="92"/>
      <c r="L37" s="92"/>
      <c r="M37" s="92"/>
      <c r="N37" s="40"/>
      <c r="O37" s="40"/>
      <c r="P37" s="23"/>
    </row>
    <row r="38" spans="2:16" ht="11.25">
      <c r="B38" s="20"/>
      <c r="C38" s="574" t="s">
        <v>180</v>
      </c>
      <c r="D38" s="228"/>
      <c r="E38" s="539"/>
      <c r="F38" s="866">
        <v>6.2957949825813104</v>
      </c>
      <c r="G38" s="866">
        <v>6.2624914517825099</v>
      </c>
      <c r="H38" s="866">
        <v>6.1615483363580115</v>
      </c>
      <c r="I38" s="866">
        <v>3.3515524037217568</v>
      </c>
      <c r="J38" s="92"/>
      <c r="K38" s="92"/>
      <c r="L38" s="92"/>
      <c r="M38" s="92"/>
      <c r="N38" s="40"/>
      <c r="O38" s="40"/>
      <c r="P38" s="23"/>
    </row>
    <row r="39" spans="2:16" ht="11.25">
      <c r="B39" s="20"/>
      <c r="C39" s="574" t="s">
        <v>183</v>
      </c>
      <c r="D39" s="228"/>
      <c r="E39" s="539"/>
      <c r="F39" s="866">
        <v>33.387675283725336</v>
      </c>
      <c r="G39" s="866">
        <v>6.039782043826313</v>
      </c>
      <c r="H39" s="866">
        <v>5.7395375791658187</v>
      </c>
      <c r="I39" s="866">
        <v>3.0556746916785351</v>
      </c>
      <c r="J39" s="92"/>
      <c r="K39" s="92"/>
      <c r="L39" s="92"/>
      <c r="M39" s="92"/>
      <c r="N39" s="40"/>
      <c r="O39" s="40"/>
      <c r="P39" s="23"/>
    </row>
    <row r="40" spans="2:16" ht="11.25">
      <c r="B40" s="20"/>
      <c r="C40" s="574" t="s">
        <v>184</v>
      </c>
      <c r="D40" s="228"/>
      <c r="E40" s="539"/>
      <c r="F40" s="866">
        <v>31.07545144581654</v>
      </c>
      <c r="G40" s="866">
        <v>7.6261400111425584</v>
      </c>
      <c r="H40" s="866">
        <v>4.6284009056358091</v>
      </c>
      <c r="I40" s="866">
        <v>4.1297364461444559</v>
      </c>
      <c r="J40" s="92"/>
      <c r="K40" s="92"/>
      <c r="L40" s="92"/>
      <c r="M40" s="92"/>
      <c r="N40" s="40"/>
      <c r="O40" s="40"/>
      <c r="P40" s="23"/>
    </row>
    <row r="41" spans="2:16" ht="11.25">
      <c r="B41" s="20"/>
      <c r="C41" s="574" t="s">
        <v>186</v>
      </c>
      <c r="D41" s="228"/>
      <c r="E41" s="539"/>
      <c r="F41" s="867">
        <v>31.672794224221164</v>
      </c>
      <c r="G41" s="867">
        <v>11.358102423618094</v>
      </c>
      <c r="H41" s="866">
        <v>0.41085141373720385</v>
      </c>
      <c r="I41" s="866">
        <v>0.14685353754625019</v>
      </c>
      <c r="J41" s="92"/>
      <c r="K41" s="92"/>
      <c r="L41" s="92"/>
      <c r="M41" s="92"/>
      <c r="N41" s="40"/>
      <c r="O41" s="40"/>
      <c r="P41" s="23"/>
    </row>
    <row r="42" spans="2:16" ht="11.25">
      <c r="B42" s="20"/>
      <c r="C42" s="861" t="s">
        <v>188</v>
      </c>
      <c r="D42" s="862"/>
      <c r="E42" s="862"/>
      <c r="F42" s="868"/>
      <c r="G42" s="868"/>
      <c r="H42" s="868"/>
      <c r="I42" s="868"/>
      <c r="J42" s="92"/>
      <c r="K42" s="92"/>
      <c r="L42" s="92"/>
      <c r="M42" s="92"/>
      <c r="N42" s="40"/>
      <c r="O42" s="40"/>
      <c r="P42" s="23"/>
    </row>
    <row r="43" spans="2:16" ht="11.25">
      <c r="B43" s="20"/>
      <c r="C43" s="865" t="s">
        <v>68</v>
      </c>
      <c r="D43" s="242"/>
      <c r="E43" s="573"/>
      <c r="F43" s="866"/>
      <c r="G43" s="866"/>
      <c r="H43" s="866"/>
      <c r="I43" s="866"/>
      <c r="J43" s="92"/>
      <c r="K43" s="92"/>
      <c r="L43" s="92"/>
      <c r="M43" s="92"/>
      <c r="N43" s="40"/>
      <c r="O43" s="40"/>
      <c r="P43" s="23"/>
    </row>
    <row r="44" spans="2:16" ht="11.25">
      <c r="B44" s="20"/>
      <c r="C44" s="574" t="s">
        <v>191</v>
      </c>
      <c r="D44" s="242"/>
      <c r="E44" s="573"/>
      <c r="F44" s="866">
        <v>49.627924179396736</v>
      </c>
      <c r="G44" s="866">
        <v>21.584577232454791</v>
      </c>
      <c r="H44" s="992">
        <v>4.3773023902302013</v>
      </c>
      <c r="I44" s="866">
        <v>0.19645482811060003</v>
      </c>
      <c r="J44" s="92"/>
      <c r="K44" s="92"/>
      <c r="L44" s="92"/>
      <c r="M44" s="92"/>
      <c r="N44" s="40"/>
      <c r="O44" s="40"/>
      <c r="P44" s="23"/>
    </row>
    <row r="45" spans="2:16" ht="11.25">
      <c r="B45" s="20"/>
      <c r="C45" s="574" t="s">
        <v>193</v>
      </c>
      <c r="D45" s="242"/>
      <c r="E45" s="573"/>
      <c r="F45" s="866">
        <v>22.823484821111112</v>
      </c>
      <c r="G45" s="866">
        <v>16.835878505809525</v>
      </c>
      <c r="H45" s="992">
        <v>7.2144724398133313</v>
      </c>
      <c r="I45" s="866">
        <v>6.2932173969841285</v>
      </c>
      <c r="J45" s="92"/>
      <c r="K45" s="92"/>
      <c r="L45" s="92"/>
      <c r="M45" s="92"/>
      <c r="N45" s="40"/>
      <c r="O45" s="40"/>
      <c r="P45" s="23"/>
    </row>
    <row r="46" spans="2:16" ht="11.25">
      <c r="B46" s="20"/>
      <c r="C46" s="574" t="s">
        <v>196</v>
      </c>
      <c r="D46" s="242"/>
      <c r="E46" s="573"/>
      <c r="F46" s="866">
        <v>48.963881336612438</v>
      </c>
      <c r="G46" s="866">
        <v>18.931545968061549</v>
      </c>
      <c r="H46" s="866">
        <v>0.67110921932147827</v>
      </c>
      <c r="I46" s="866">
        <v>0</v>
      </c>
      <c r="J46" s="92"/>
      <c r="K46" s="92"/>
      <c r="L46" s="92"/>
      <c r="M46" s="92"/>
      <c r="N46" s="40"/>
      <c r="O46" s="40"/>
      <c r="P46" s="23"/>
    </row>
    <row r="47" spans="2:16" ht="11.25">
      <c r="B47" s="20"/>
      <c r="C47" s="574" t="s">
        <v>198</v>
      </c>
      <c r="D47" s="242"/>
      <c r="E47" s="573"/>
      <c r="F47" s="866">
        <v>31.989771049041398</v>
      </c>
      <c r="G47" s="866">
        <v>31.178003719033452</v>
      </c>
      <c r="H47" s="992">
        <v>5.1155790661400919</v>
      </c>
      <c r="I47" s="866">
        <v>2.8605739211495678</v>
      </c>
      <c r="J47" s="92"/>
      <c r="K47" s="92"/>
      <c r="L47" s="92"/>
      <c r="M47" s="92"/>
      <c r="N47" s="40"/>
      <c r="O47" s="40"/>
      <c r="P47" s="23"/>
    </row>
    <row r="48" spans="2:16" ht="11.25">
      <c r="B48" s="20"/>
      <c r="C48" s="574" t="s">
        <v>201</v>
      </c>
      <c r="D48" s="242"/>
      <c r="E48" s="573"/>
      <c r="F48" s="866">
        <v>40.05764320227896</v>
      </c>
      <c r="G48" s="866">
        <v>17.508433956481138</v>
      </c>
      <c r="H48" s="992">
        <v>3.7829051970564187</v>
      </c>
      <c r="I48" s="866">
        <v>1.1735188552739164</v>
      </c>
      <c r="J48" s="92"/>
      <c r="K48" s="92"/>
      <c r="L48" s="92"/>
      <c r="M48" s="92"/>
      <c r="N48" s="40"/>
      <c r="O48" s="40"/>
      <c r="P48" s="23"/>
    </row>
    <row r="49" spans="2:16" ht="11.25">
      <c r="B49" s="20"/>
      <c r="C49" s="869" t="s">
        <v>203</v>
      </c>
      <c r="D49" s="870"/>
      <c r="E49" s="871"/>
      <c r="F49" s="872">
        <v>73.22434536169672</v>
      </c>
      <c r="G49" s="872">
        <v>46.606426575267463</v>
      </c>
      <c r="H49" s="872">
        <v>1.9532346824268723</v>
      </c>
      <c r="I49" s="872">
        <v>0</v>
      </c>
      <c r="J49" s="92"/>
      <c r="K49" s="92"/>
      <c r="L49" s="92"/>
      <c r="M49" s="92"/>
      <c r="N49" s="40"/>
      <c r="O49" s="40"/>
      <c r="P49" s="23"/>
    </row>
    <row r="50" spans="2:16" ht="11.25">
      <c r="B50" s="20"/>
      <c r="C50" s="873" t="s">
        <v>70</v>
      </c>
      <c r="D50" s="242"/>
      <c r="E50" s="573"/>
      <c r="F50" s="866"/>
      <c r="G50" s="866"/>
      <c r="H50" s="866"/>
      <c r="I50" s="866"/>
      <c r="J50" s="92"/>
      <c r="K50" s="92"/>
      <c r="L50" s="92"/>
      <c r="M50" s="92"/>
      <c r="N50" s="40"/>
      <c r="O50" s="40"/>
      <c r="P50" s="23"/>
    </row>
    <row r="51" spans="2:16" ht="11.25">
      <c r="B51" s="20"/>
      <c r="C51" s="869" t="s">
        <v>258</v>
      </c>
      <c r="D51" s="870"/>
      <c r="E51" s="871"/>
      <c r="F51" s="872">
        <v>22.877538137728095</v>
      </c>
      <c r="G51" s="872">
        <v>11.320238010472412</v>
      </c>
      <c r="H51" s="872">
        <v>5.8369610361341504</v>
      </c>
      <c r="I51" s="872">
        <v>5.2773930111792273</v>
      </c>
      <c r="J51" s="92"/>
      <c r="K51" s="92"/>
      <c r="L51" s="92"/>
      <c r="M51" s="92"/>
      <c r="N51" s="40"/>
      <c r="O51" s="40"/>
      <c r="P51" s="23"/>
    </row>
    <row r="52" spans="2:16" ht="11.25">
      <c r="B52" s="20"/>
      <c r="C52" s="873" t="s">
        <v>69</v>
      </c>
      <c r="D52" s="242"/>
      <c r="E52" s="573"/>
      <c r="F52" s="866"/>
      <c r="G52" s="866"/>
      <c r="H52" s="866"/>
      <c r="I52" s="866"/>
      <c r="J52" s="92"/>
      <c r="K52" s="92"/>
      <c r="L52" s="92"/>
      <c r="M52" s="92"/>
      <c r="N52" s="40"/>
      <c r="O52" s="40"/>
      <c r="P52" s="23"/>
    </row>
    <row r="53" spans="2:16" ht="11.25">
      <c r="B53" s="20"/>
      <c r="C53" s="869" t="s">
        <v>208</v>
      </c>
      <c r="D53" s="870"/>
      <c r="E53" s="871"/>
      <c r="F53" s="872">
        <v>32.676186975682924</v>
      </c>
      <c r="G53" s="872">
        <v>14.222840884482872</v>
      </c>
      <c r="H53" s="872">
        <v>4.4805729392314575</v>
      </c>
      <c r="I53" s="872">
        <v>0.3169946477564432</v>
      </c>
      <c r="J53" s="92"/>
      <c r="K53" s="92"/>
      <c r="L53" s="92"/>
      <c r="M53" s="92"/>
      <c r="N53" s="40"/>
      <c r="O53" s="40"/>
      <c r="P53" s="23"/>
    </row>
    <row r="54" spans="2:16" ht="11.25">
      <c r="B54" s="20"/>
      <c r="C54" s="873" t="s">
        <v>73</v>
      </c>
      <c r="D54" s="242"/>
      <c r="E54" s="573"/>
      <c r="F54" s="866"/>
      <c r="G54" s="866"/>
      <c r="H54" s="866"/>
      <c r="I54" s="866"/>
      <c r="J54" s="92"/>
      <c r="K54" s="92"/>
      <c r="L54" s="92"/>
      <c r="M54" s="92"/>
      <c r="N54" s="40"/>
      <c r="O54" s="40"/>
      <c r="P54" s="23"/>
    </row>
    <row r="55" spans="2:16" ht="11.25">
      <c r="B55" s="20"/>
      <c r="C55" s="574" t="s">
        <v>259</v>
      </c>
      <c r="D55" s="242"/>
      <c r="E55" s="573"/>
      <c r="F55" s="866" t="s">
        <v>244</v>
      </c>
      <c r="G55" s="866" t="s">
        <v>244</v>
      </c>
      <c r="H55" s="866" t="s">
        <v>244</v>
      </c>
      <c r="I55" s="866">
        <v>0</v>
      </c>
      <c r="J55" s="92"/>
      <c r="K55" s="92"/>
      <c r="L55" s="92"/>
      <c r="M55" s="92"/>
      <c r="N55" s="40"/>
      <c r="O55" s="40"/>
      <c r="P55" s="23"/>
    </row>
    <row r="56" spans="2:16" ht="11.25">
      <c r="B56" s="20"/>
      <c r="C56" s="574" t="s">
        <v>260</v>
      </c>
      <c r="D56" s="242"/>
      <c r="E56" s="573"/>
      <c r="F56" s="866" t="s">
        <v>244</v>
      </c>
      <c r="G56" s="866" t="s">
        <v>244</v>
      </c>
      <c r="H56" s="866" t="s">
        <v>244</v>
      </c>
      <c r="I56" s="866">
        <v>0</v>
      </c>
      <c r="J56" s="92"/>
      <c r="K56" s="92"/>
      <c r="L56" s="92"/>
      <c r="M56" s="92"/>
      <c r="N56" s="40"/>
      <c r="O56" s="40"/>
      <c r="P56" s="23"/>
    </row>
    <row r="57" spans="2:16" ht="11.25">
      <c r="B57" s="20"/>
      <c r="C57" s="574" t="s">
        <v>261</v>
      </c>
      <c r="D57" s="242"/>
      <c r="E57" s="573"/>
      <c r="F57" s="866" t="s">
        <v>244</v>
      </c>
      <c r="G57" s="866" t="s">
        <v>244</v>
      </c>
      <c r="H57" s="866" t="s">
        <v>244</v>
      </c>
      <c r="I57" s="866">
        <v>0</v>
      </c>
      <c r="J57" s="92"/>
      <c r="K57" s="92"/>
      <c r="L57" s="92"/>
      <c r="M57" s="92"/>
      <c r="N57" s="40"/>
      <c r="O57" s="40"/>
      <c r="P57" s="23"/>
    </row>
    <row r="58" spans="2:16" ht="11.25">
      <c r="B58" s="20"/>
      <c r="C58" s="574" t="s">
        <v>262</v>
      </c>
      <c r="D58" s="242"/>
      <c r="E58" s="573"/>
      <c r="F58" s="866" t="s">
        <v>244</v>
      </c>
      <c r="G58" s="866" t="s">
        <v>244</v>
      </c>
      <c r="H58" s="866" t="s">
        <v>244</v>
      </c>
      <c r="I58" s="866">
        <v>0</v>
      </c>
      <c r="J58" s="92"/>
      <c r="K58" s="92"/>
      <c r="L58" s="92"/>
      <c r="M58" s="92"/>
      <c r="N58" s="40"/>
      <c r="O58" s="40"/>
      <c r="P58" s="23"/>
    </row>
    <row r="59" spans="2:16" ht="11.25">
      <c r="B59" s="20"/>
      <c r="C59" s="574" t="s">
        <v>221</v>
      </c>
      <c r="D59" s="242"/>
      <c r="E59" s="573"/>
      <c r="F59" s="866" t="s">
        <v>244</v>
      </c>
      <c r="G59" s="866" t="s">
        <v>244</v>
      </c>
      <c r="H59" s="866" t="s">
        <v>244</v>
      </c>
      <c r="I59" s="866">
        <v>0</v>
      </c>
      <c r="J59" s="92"/>
      <c r="K59" s="92"/>
      <c r="L59" s="92"/>
      <c r="M59" s="92"/>
      <c r="N59" s="40"/>
      <c r="O59" s="40"/>
      <c r="P59" s="23"/>
    </row>
    <row r="60" spans="2:16" ht="11.25">
      <c r="B60" s="20"/>
      <c r="C60" s="574" t="s">
        <v>224</v>
      </c>
      <c r="D60" s="242"/>
      <c r="E60" s="573"/>
      <c r="F60" s="866" t="s">
        <v>244</v>
      </c>
      <c r="G60" s="866" t="s">
        <v>244</v>
      </c>
      <c r="H60" s="866" t="s">
        <v>244</v>
      </c>
      <c r="I60" s="866">
        <v>4.200436376941429</v>
      </c>
      <c r="J60" s="92"/>
      <c r="K60" s="92"/>
      <c r="L60" s="92"/>
      <c r="M60" s="92"/>
      <c r="N60" s="40"/>
      <c r="O60" s="40"/>
      <c r="P60" s="23"/>
    </row>
    <row r="61" spans="2:16" ht="11.25">
      <c r="B61" s="20"/>
      <c r="C61" s="574" t="s">
        <v>263</v>
      </c>
      <c r="D61" s="242"/>
      <c r="E61" s="573"/>
      <c r="F61" s="866" t="s">
        <v>244</v>
      </c>
      <c r="G61" s="866" t="s">
        <v>244</v>
      </c>
      <c r="H61" s="866" t="s">
        <v>244</v>
      </c>
      <c r="I61" s="866">
        <v>0</v>
      </c>
      <c r="J61" s="92"/>
      <c r="K61" s="92"/>
      <c r="L61" s="92"/>
      <c r="M61" s="92"/>
      <c r="N61" s="40"/>
      <c r="O61" s="40"/>
      <c r="P61" s="23"/>
    </row>
    <row r="62" spans="2:16" ht="11.25">
      <c r="B62" s="20"/>
      <c r="C62" s="574" t="s">
        <v>229</v>
      </c>
      <c r="D62" s="242"/>
      <c r="E62" s="573"/>
      <c r="F62" s="866" t="s">
        <v>244</v>
      </c>
      <c r="G62" s="866" t="s">
        <v>244</v>
      </c>
      <c r="H62" s="866" t="s">
        <v>244</v>
      </c>
      <c r="I62" s="866">
        <v>1.699896726048436E-2</v>
      </c>
      <c r="J62" s="92"/>
      <c r="K62" s="92"/>
      <c r="L62" s="92"/>
      <c r="M62" s="92"/>
      <c r="N62" s="40"/>
      <c r="O62" s="40"/>
      <c r="P62" s="23"/>
    </row>
    <row r="63" spans="2:16" ht="11.25">
      <c r="B63" s="20"/>
      <c r="C63" s="574" t="s">
        <v>264</v>
      </c>
      <c r="D63" s="242"/>
      <c r="E63" s="573"/>
      <c r="F63" s="866" t="s">
        <v>244</v>
      </c>
      <c r="G63" s="866" t="s">
        <v>244</v>
      </c>
      <c r="H63" s="866" t="s">
        <v>244</v>
      </c>
      <c r="I63" s="866">
        <v>0</v>
      </c>
      <c r="J63" s="92"/>
      <c r="K63" s="92"/>
      <c r="L63" s="92"/>
      <c r="M63" s="92"/>
      <c r="N63" s="40"/>
      <c r="O63" s="40"/>
      <c r="P63" s="23"/>
    </row>
    <row r="64" spans="2:16" ht="12" thickBot="1">
      <c r="B64" s="20"/>
      <c r="C64" s="668" t="s">
        <v>265</v>
      </c>
      <c r="D64" s="575"/>
      <c r="E64" s="576"/>
      <c r="F64" s="716">
        <v>28.55110324667173</v>
      </c>
      <c r="G64" s="716">
        <v>16.212171605438527</v>
      </c>
      <c r="H64" s="716">
        <v>3.0247023801262038</v>
      </c>
      <c r="I64" s="716">
        <v>1.4010232854733302</v>
      </c>
      <c r="J64" s="879"/>
      <c r="K64" s="92"/>
      <c r="L64" s="92"/>
      <c r="M64" s="92"/>
      <c r="N64" s="40"/>
      <c r="O64" s="40"/>
      <c r="P64" s="23"/>
    </row>
    <row r="65" spans="2:16" ht="21.6" customHeight="1" thickTop="1">
      <c r="B65" s="20"/>
      <c r="C65" s="1047" t="s">
        <v>62</v>
      </c>
      <c r="D65" s="1047"/>
      <c r="E65" s="1047"/>
      <c r="F65" s="1047"/>
      <c r="G65" s="1047"/>
      <c r="H65" s="1047"/>
      <c r="I65" s="1047"/>
      <c r="J65" s="879"/>
      <c r="K65" s="92"/>
      <c r="L65" s="92"/>
      <c r="M65" s="92"/>
      <c r="N65" s="40"/>
      <c r="O65" s="40"/>
      <c r="P65" s="23"/>
    </row>
    <row r="66" spans="2:16" ht="11.25">
      <c r="B66" s="20"/>
      <c r="C66" s="503" t="s">
        <v>266</v>
      </c>
      <c r="D66" s="503"/>
      <c r="E66" s="503"/>
      <c r="F66" s="503"/>
      <c r="G66" s="503"/>
      <c r="H66" s="503"/>
      <c r="I66" s="503"/>
      <c r="J66" s="92"/>
      <c r="K66" s="92"/>
      <c r="L66" s="92"/>
      <c r="M66" s="92"/>
      <c r="N66" s="40"/>
      <c r="O66" s="40"/>
      <c r="P66" s="23"/>
    </row>
    <row r="67" spans="2:16" ht="11.25">
      <c r="B67" s="20"/>
      <c r="C67" s="201"/>
      <c r="D67" s="201"/>
      <c r="E67" s="874"/>
      <c r="F67" s="874"/>
      <c r="G67" s="874"/>
      <c r="H67" s="874"/>
      <c r="I67" s="874"/>
      <c r="J67" s="92"/>
      <c r="K67" s="92"/>
      <c r="L67" s="92"/>
      <c r="M67" s="92"/>
      <c r="N67" s="40"/>
      <c r="O67" s="40"/>
      <c r="P67" s="23"/>
    </row>
    <row r="68" spans="2:16" ht="11.25">
      <c r="B68" s="20"/>
      <c r="C68" s="566" t="s">
        <v>250</v>
      </c>
      <c r="E68" s="91"/>
      <c r="F68" s="91"/>
      <c r="G68" s="91"/>
      <c r="H68" s="92"/>
      <c r="I68" s="92"/>
      <c r="J68" s="92"/>
      <c r="K68" s="92"/>
      <c r="L68" s="92"/>
      <c r="M68" s="92"/>
      <c r="N68" s="40"/>
      <c r="O68" s="40"/>
      <c r="P68" s="23"/>
    </row>
    <row r="69" spans="2:16" ht="11.25">
      <c r="B69" s="20"/>
      <c r="C69" s="566" t="s">
        <v>267</v>
      </c>
      <c r="E69" s="91"/>
      <c r="F69" s="91"/>
      <c r="G69" s="91"/>
      <c r="H69" s="92"/>
      <c r="I69" s="92"/>
      <c r="J69" s="92"/>
      <c r="K69" s="92"/>
      <c r="L69" s="92"/>
      <c r="M69" s="92"/>
      <c r="N69" s="40"/>
      <c r="O69" s="40"/>
      <c r="P69" s="23"/>
    </row>
    <row r="70" spans="2:16" ht="11.25">
      <c r="B70" s="20"/>
      <c r="C70" s="567" t="s">
        <v>252</v>
      </c>
      <c r="D70" s="234"/>
      <c r="E70" s="252"/>
      <c r="F70" s="253" t="s">
        <v>130</v>
      </c>
      <c r="G70" s="252" t="s">
        <v>131</v>
      </c>
      <c r="H70" s="253" t="s">
        <v>50</v>
      </c>
      <c r="I70" s="253" t="s">
        <v>51</v>
      </c>
      <c r="J70" s="92"/>
      <c r="K70" s="92"/>
      <c r="L70" s="92"/>
      <c r="M70" s="92"/>
      <c r="N70" s="40"/>
      <c r="O70" s="40"/>
      <c r="P70" s="23"/>
    </row>
    <row r="71" spans="2:16" ht="11.25">
      <c r="B71" s="20"/>
      <c r="C71" s="861" t="s">
        <v>243</v>
      </c>
      <c r="D71" s="862"/>
      <c r="E71" s="863"/>
      <c r="F71" s="863"/>
      <c r="G71" s="863"/>
      <c r="H71" s="864"/>
      <c r="I71" s="864"/>
      <c r="J71" s="92"/>
      <c r="K71" s="92"/>
      <c r="L71" s="92"/>
      <c r="M71" s="92"/>
      <c r="N71" s="40"/>
      <c r="O71" s="40"/>
      <c r="P71" s="23"/>
    </row>
    <row r="72" spans="2:16" ht="11.25">
      <c r="B72" s="20"/>
      <c r="C72" s="865" t="s">
        <v>67</v>
      </c>
      <c r="D72" s="228"/>
      <c r="E72" s="539"/>
      <c r="F72" s="866"/>
      <c r="G72" s="866"/>
      <c r="H72" s="866"/>
      <c r="I72" s="866"/>
      <c r="J72" s="92"/>
      <c r="K72" s="92"/>
      <c r="L72" s="92"/>
      <c r="M72" s="92"/>
      <c r="N72" s="40"/>
      <c r="O72" s="40"/>
      <c r="P72" s="23"/>
    </row>
    <row r="73" spans="2:16" ht="11.25">
      <c r="B73" s="20"/>
      <c r="C73" s="574" t="s">
        <v>254</v>
      </c>
      <c r="D73" s="228"/>
      <c r="E73" s="539"/>
      <c r="F73" s="866">
        <v>59.698040534385129</v>
      </c>
      <c r="G73" s="866">
        <v>48.709230766422337</v>
      </c>
      <c r="H73" s="866">
        <v>43.237518003915241</v>
      </c>
      <c r="I73" s="866">
        <v>42.624719181037612</v>
      </c>
      <c r="J73" s="92"/>
      <c r="K73" s="92"/>
      <c r="L73" s="92"/>
      <c r="M73" s="92"/>
      <c r="N73" s="40"/>
      <c r="O73" s="40"/>
      <c r="P73" s="23"/>
    </row>
    <row r="74" spans="2:16" ht="11.25">
      <c r="B74" s="20"/>
      <c r="C74" s="574" t="s">
        <v>165</v>
      </c>
      <c r="D74" s="228"/>
      <c r="E74" s="539"/>
      <c r="F74" s="866">
        <v>80.274905548831157</v>
      </c>
      <c r="G74" s="866">
        <v>76.791694632982924</v>
      </c>
      <c r="H74" s="866">
        <v>73.915782411620967</v>
      </c>
      <c r="I74" s="866">
        <v>73.969130539561519</v>
      </c>
      <c r="J74" s="92"/>
      <c r="K74" s="92"/>
      <c r="L74" s="92"/>
      <c r="M74" s="92"/>
      <c r="N74" s="40"/>
      <c r="O74" s="40"/>
      <c r="P74" s="23"/>
    </row>
    <row r="75" spans="2:16" ht="11.25">
      <c r="B75" s="20"/>
      <c r="C75" s="574" t="s">
        <v>256</v>
      </c>
      <c r="D75" s="228"/>
      <c r="E75" s="539"/>
      <c r="F75" s="866">
        <v>82.215130134481512</v>
      </c>
      <c r="G75" s="866">
        <v>32.481272083243127</v>
      </c>
      <c r="H75" s="866">
        <v>3.3533886594898545</v>
      </c>
      <c r="I75" s="866">
        <v>2.3432234505111351</v>
      </c>
      <c r="J75" s="92"/>
      <c r="K75" s="92"/>
      <c r="L75" s="92"/>
      <c r="M75" s="92"/>
      <c r="N75" s="40"/>
      <c r="O75" s="40"/>
      <c r="P75" s="23"/>
    </row>
    <row r="76" spans="2:16" ht="11.25">
      <c r="B76" s="20"/>
      <c r="C76" s="574" t="s">
        <v>257</v>
      </c>
      <c r="D76" s="228"/>
      <c r="E76" s="539"/>
      <c r="F76" s="866">
        <v>78.805737366042592</v>
      </c>
      <c r="G76" s="866">
        <v>59.858289293964987</v>
      </c>
      <c r="H76" s="866">
        <v>49.173963022598151</v>
      </c>
      <c r="I76" s="866">
        <v>37.423946460730981</v>
      </c>
      <c r="J76" s="92"/>
      <c r="K76" s="92"/>
      <c r="L76" s="92"/>
      <c r="M76" s="92"/>
      <c r="N76" s="40"/>
      <c r="O76" s="40"/>
      <c r="P76" s="23"/>
    </row>
    <row r="77" spans="2:16" ht="11.25">
      <c r="B77" s="20"/>
      <c r="C77" s="574" t="s">
        <v>178</v>
      </c>
      <c r="D77" s="228"/>
      <c r="E77" s="539"/>
      <c r="F77" s="866">
        <v>70.92409031264188</v>
      </c>
      <c r="G77" s="866">
        <v>74.240831840662139</v>
      </c>
      <c r="H77" s="866">
        <v>39.358302135733986</v>
      </c>
      <c r="I77" s="866">
        <v>37.722744967285259</v>
      </c>
      <c r="J77" s="92"/>
      <c r="K77" s="92"/>
      <c r="L77" s="92"/>
      <c r="M77" s="92"/>
      <c r="N77" s="40"/>
      <c r="O77" s="40"/>
      <c r="P77" s="23"/>
    </row>
    <row r="78" spans="2:16" ht="11.25">
      <c r="B78" s="20"/>
      <c r="C78" s="574" t="s">
        <v>180</v>
      </c>
      <c r="D78" s="228"/>
      <c r="E78" s="539"/>
      <c r="F78" s="866">
        <v>9.8130605809832794</v>
      </c>
      <c r="G78" s="866">
        <v>6.2624914517825099</v>
      </c>
      <c r="H78" s="866">
        <v>8.7350664201207273</v>
      </c>
      <c r="I78" s="866">
        <v>6.173390618460517</v>
      </c>
      <c r="J78" s="92"/>
      <c r="K78" s="92"/>
      <c r="L78" s="92"/>
      <c r="M78" s="92"/>
      <c r="N78" s="40"/>
      <c r="O78" s="40"/>
      <c r="P78" s="23"/>
    </row>
    <row r="79" spans="2:16" ht="11.25">
      <c r="B79" s="20"/>
      <c r="C79" s="574" t="s">
        <v>183</v>
      </c>
      <c r="D79" s="228"/>
      <c r="E79" s="539"/>
      <c r="F79" s="866">
        <v>59.256146488713249</v>
      </c>
      <c r="G79" s="866">
        <v>26.096970881374627</v>
      </c>
      <c r="H79" s="866">
        <v>29.955549795544215</v>
      </c>
      <c r="I79" s="866">
        <v>33.022357235975107</v>
      </c>
      <c r="J79" s="92"/>
      <c r="K79" s="92"/>
      <c r="L79" s="92"/>
      <c r="M79" s="92"/>
      <c r="N79" s="40"/>
      <c r="O79" s="40"/>
      <c r="P79" s="23"/>
    </row>
    <row r="80" spans="2:16" ht="11.25">
      <c r="B80" s="20"/>
      <c r="C80" s="574" t="s">
        <v>184</v>
      </c>
      <c r="D80" s="228"/>
      <c r="E80" s="539"/>
      <c r="F80" s="866">
        <v>114.64691650549734</v>
      </c>
      <c r="G80" s="866">
        <v>87.568685235141928</v>
      </c>
      <c r="H80" s="866">
        <v>81.063952083130857</v>
      </c>
      <c r="I80" s="866">
        <v>53.813203374338151</v>
      </c>
      <c r="J80" s="92"/>
      <c r="K80" s="92"/>
      <c r="L80" s="92"/>
      <c r="M80" s="92"/>
      <c r="N80" s="40"/>
      <c r="O80" s="40"/>
      <c r="P80" s="23"/>
    </row>
    <row r="81" spans="2:16" ht="11.25">
      <c r="B81" s="20"/>
      <c r="C81" s="574" t="s">
        <v>186</v>
      </c>
      <c r="D81" s="228"/>
      <c r="E81" s="539"/>
      <c r="F81" s="867">
        <v>81.586016165185896</v>
      </c>
      <c r="G81" s="867">
        <v>31.26047728295401</v>
      </c>
      <c r="H81" s="866">
        <v>4.1877249359933124</v>
      </c>
      <c r="I81" s="866">
        <v>3.1585923864754335</v>
      </c>
      <c r="J81" s="92"/>
      <c r="K81" s="92"/>
      <c r="L81" s="92"/>
      <c r="M81" s="92"/>
      <c r="N81" s="40"/>
      <c r="O81" s="40"/>
      <c r="P81" s="23"/>
    </row>
    <row r="82" spans="2:16" ht="11.25">
      <c r="B82" s="20"/>
      <c r="C82" s="861" t="s">
        <v>188</v>
      </c>
      <c r="D82" s="862"/>
      <c r="E82" s="862"/>
      <c r="F82" s="868"/>
      <c r="G82" s="868"/>
      <c r="H82" s="868"/>
      <c r="I82" s="868"/>
      <c r="J82" s="92"/>
      <c r="K82" s="92"/>
      <c r="L82" s="92"/>
      <c r="M82" s="92"/>
      <c r="N82" s="40"/>
      <c r="O82" s="40"/>
      <c r="P82" s="23"/>
    </row>
    <row r="83" spans="2:16" ht="11.25">
      <c r="B83" s="20"/>
      <c r="C83" s="865" t="s">
        <v>68</v>
      </c>
      <c r="D83" s="242"/>
      <c r="E83" s="573"/>
      <c r="F83" s="866"/>
      <c r="G83" s="866"/>
      <c r="H83" s="866"/>
      <c r="I83" s="866"/>
      <c r="J83" s="92"/>
      <c r="K83" s="92"/>
      <c r="L83" s="92"/>
      <c r="M83" s="92"/>
      <c r="N83" s="40"/>
      <c r="O83" s="40"/>
      <c r="P83" s="23"/>
    </row>
    <row r="84" spans="2:16" ht="11.25">
      <c r="B84" s="20"/>
      <c r="C84" s="574" t="s">
        <v>191</v>
      </c>
      <c r="D84" s="242"/>
      <c r="E84" s="573"/>
      <c r="F84" s="866">
        <v>90.697645676761653</v>
      </c>
      <c r="G84" s="866">
        <v>39.382902798407187</v>
      </c>
      <c r="H84" s="866">
        <v>7.9977503902302018</v>
      </c>
      <c r="I84" s="866">
        <v>5.2625548281106003</v>
      </c>
      <c r="J84" s="92"/>
      <c r="K84" s="92"/>
      <c r="L84" s="92"/>
      <c r="M84" s="92"/>
      <c r="N84" s="40"/>
      <c r="O84" s="40"/>
      <c r="P84" s="23"/>
    </row>
    <row r="85" spans="2:16" ht="11.25">
      <c r="B85" s="20"/>
      <c r="C85" s="574" t="s">
        <v>193</v>
      </c>
      <c r="D85" s="242"/>
      <c r="E85" s="573"/>
      <c r="F85" s="866">
        <v>40.471216421111116</v>
      </c>
      <c r="G85" s="866">
        <v>37.662086857301595</v>
      </c>
      <c r="H85" s="866">
        <v>29.377812732123651</v>
      </c>
      <c r="I85" s="866">
        <v>28.478806272384993</v>
      </c>
      <c r="J85" s="92"/>
      <c r="K85" s="92"/>
      <c r="L85" s="92"/>
      <c r="M85" s="92"/>
      <c r="N85" s="40"/>
      <c r="O85" s="40"/>
      <c r="P85" s="23"/>
    </row>
    <row r="86" spans="2:16" ht="11.25">
      <c r="B86" s="20"/>
      <c r="C86" s="574" t="s">
        <v>196</v>
      </c>
      <c r="D86" s="242"/>
      <c r="E86" s="573"/>
      <c r="F86" s="866">
        <v>117.17716913078574</v>
      </c>
      <c r="G86" s="866">
        <v>44.096046679581278</v>
      </c>
      <c r="H86" s="866">
        <v>3.2364491108588735</v>
      </c>
      <c r="I86" s="866">
        <v>2.1998005021841576</v>
      </c>
      <c r="J86" s="92"/>
      <c r="K86" s="92"/>
      <c r="L86" s="92"/>
      <c r="M86" s="92"/>
      <c r="N86" s="40"/>
      <c r="O86" s="40"/>
      <c r="P86" s="23"/>
    </row>
    <row r="87" spans="2:16" ht="11.25">
      <c r="B87" s="20"/>
      <c r="C87" s="574" t="s">
        <v>198</v>
      </c>
      <c r="D87" s="242"/>
      <c r="E87" s="573"/>
      <c r="F87" s="866">
        <v>64.262379543253914</v>
      </c>
      <c r="G87" s="866">
        <v>61.534065721357528</v>
      </c>
      <c r="H87" s="866">
        <v>20.647653331898098</v>
      </c>
      <c r="I87" s="866">
        <v>5.0597870752659073</v>
      </c>
      <c r="J87" s="92"/>
      <c r="K87" s="92"/>
      <c r="L87" s="92"/>
      <c r="M87" s="92"/>
      <c r="N87" s="40"/>
      <c r="O87" s="40"/>
      <c r="P87" s="23"/>
    </row>
    <row r="88" spans="2:16" ht="11.25">
      <c r="B88" s="20"/>
      <c r="C88" s="574" t="s">
        <v>201</v>
      </c>
      <c r="D88" s="242"/>
      <c r="E88" s="573"/>
      <c r="F88" s="866">
        <v>101.80649643373232</v>
      </c>
      <c r="G88" s="866">
        <v>84.319497677818148</v>
      </c>
      <c r="H88" s="866">
        <v>62.390666236694429</v>
      </c>
      <c r="I88" s="866">
        <v>44.590460553371003</v>
      </c>
      <c r="J88" s="92"/>
      <c r="K88" s="92"/>
      <c r="L88" s="92"/>
      <c r="M88" s="92"/>
      <c r="N88" s="40"/>
      <c r="O88" s="40"/>
      <c r="P88" s="23"/>
    </row>
    <row r="89" spans="2:16" ht="11.25">
      <c r="B89" s="20"/>
      <c r="C89" s="869" t="s">
        <v>203</v>
      </c>
      <c r="D89" s="870"/>
      <c r="E89" s="871"/>
      <c r="F89" s="872">
        <v>151.1017863813571</v>
      </c>
      <c r="G89" s="872">
        <v>57.198431433919367</v>
      </c>
      <c r="H89" s="872">
        <v>142.6804603352536</v>
      </c>
      <c r="I89" s="872">
        <v>147.22621343547249</v>
      </c>
      <c r="J89" s="92"/>
      <c r="K89" s="92"/>
      <c r="L89" s="92"/>
      <c r="M89" s="92"/>
      <c r="N89" s="40"/>
      <c r="O89" s="40"/>
      <c r="P89" s="23"/>
    </row>
    <row r="90" spans="2:16" ht="11.25">
      <c r="B90" s="20"/>
      <c r="C90" s="873" t="s">
        <v>70</v>
      </c>
      <c r="D90" s="242"/>
      <c r="E90" s="573"/>
      <c r="F90" s="866"/>
      <c r="G90" s="866"/>
      <c r="H90" s="866"/>
      <c r="I90" s="866"/>
      <c r="J90" s="92"/>
      <c r="K90" s="92"/>
      <c r="L90" s="92"/>
      <c r="M90" s="92"/>
      <c r="N90" s="40"/>
      <c r="O90" s="40"/>
      <c r="P90" s="23"/>
    </row>
    <row r="91" spans="2:16" ht="11.25">
      <c r="B91" s="20"/>
      <c r="C91" s="869" t="s">
        <v>258</v>
      </c>
      <c r="D91" s="870"/>
      <c r="E91" s="871"/>
      <c r="F91" s="872">
        <v>60.928379052763077</v>
      </c>
      <c r="G91" s="872">
        <v>52.724147110069985</v>
      </c>
      <c r="H91" s="872">
        <v>35.76967811560187</v>
      </c>
      <c r="I91" s="872">
        <v>33.302919196579644</v>
      </c>
      <c r="J91" s="92"/>
      <c r="K91" s="92"/>
      <c r="L91" s="92"/>
      <c r="M91" s="92"/>
      <c r="N91" s="40"/>
      <c r="O91" s="40"/>
      <c r="P91" s="23"/>
    </row>
    <row r="92" spans="2:16" ht="11.25">
      <c r="B92" s="20"/>
      <c r="C92" s="873" t="s">
        <v>69</v>
      </c>
      <c r="D92" s="242"/>
      <c r="E92" s="573"/>
      <c r="F92" s="866"/>
      <c r="G92" s="866"/>
      <c r="H92" s="866"/>
      <c r="I92" s="866"/>
      <c r="J92" s="92"/>
      <c r="K92" s="92"/>
      <c r="L92" s="92"/>
      <c r="M92" s="92"/>
      <c r="N92" s="40"/>
      <c r="O92" s="40"/>
      <c r="P92" s="23"/>
    </row>
    <row r="93" spans="2:16" ht="11.25">
      <c r="B93" s="20"/>
      <c r="C93" s="869" t="s">
        <v>208</v>
      </c>
      <c r="D93" s="870"/>
      <c r="E93" s="871"/>
      <c r="F93" s="872">
        <v>99.74979857038295</v>
      </c>
      <c r="G93" s="872">
        <v>43.434857504296758</v>
      </c>
      <c r="H93" s="872">
        <v>9.4127581077681803</v>
      </c>
      <c r="I93" s="872">
        <v>3.2232593006000414</v>
      </c>
      <c r="J93" s="92"/>
      <c r="K93" s="92"/>
      <c r="L93" s="92"/>
      <c r="M93" s="92"/>
      <c r="N93" s="40"/>
      <c r="O93" s="40"/>
      <c r="P93" s="23"/>
    </row>
    <row r="94" spans="2:16" ht="11.25">
      <c r="B94" s="20"/>
      <c r="C94" s="873" t="s">
        <v>73</v>
      </c>
      <c r="D94" s="242"/>
      <c r="E94" s="573"/>
      <c r="F94" s="866"/>
      <c r="G94" s="866"/>
      <c r="H94" s="924"/>
      <c r="I94" s="924"/>
      <c r="J94" s="92"/>
      <c r="K94" s="92"/>
      <c r="L94" s="92"/>
      <c r="M94" s="92"/>
      <c r="N94" s="40"/>
      <c r="O94" s="40"/>
      <c r="P94" s="23"/>
    </row>
    <row r="95" spans="2:16" ht="11.25">
      <c r="B95" s="20"/>
      <c r="C95" s="574" t="s">
        <v>210</v>
      </c>
      <c r="D95" s="242"/>
      <c r="E95" s="573"/>
      <c r="F95" s="866" t="s">
        <v>244</v>
      </c>
      <c r="G95" s="866" t="s">
        <v>244</v>
      </c>
      <c r="H95" s="866" t="s">
        <v>244</v>
      </c>
      <c r="I95" s="866">
        <v>12.337212112374273</v>
      </c>
      <c r="J95" s="92"/>
      <c r="K95" s="92"/>
      <c r="L95" s="92"/>
      <c r="M95" s="92"/>
      <c r="N95" s="40"/>
      <c r="O95" s="40"/>
      <c r="P95" s="23"/>
    </row>
    <row r="96" spans="2:16" ht="11.25">
      <c r="B96" s="20"/>
      <c r="C96" s="574" t="s">
        <v>215</v>
      </c>
      <c r="D96" s="242"/>
      <c r="E96" s="573"/>
      <c r="F96" s="866" t="s">
        <v>244</v>
      </c>
      <c r="G96" s="866" t="s">
        <v>244</v>
      </c>
      <c r="H96" s="866" t="s">
        <v>244</v>
      </c>
      <c r="I96" s="866">
        <v>2.4260322048398955</v>
      </c>
      <c r="J96" s="92"/>
      <c r="K96" s="92"/>
      <c r="L96" s="92"/>
      <c r="M96" s="92"/>
      <c r="N96" s="40"/>
      <c r="O96" s="40"/>
      <c r="P96" s="23"/>
    </row>
    <row r="97" spans="1:17" ht="11.25">
      <c r="B97" s="20"/>
      <c r="C97" s="574" t="s">
        <v>217</v>
      </c>
      <c r="D97" s="242"/>
      <c r="E97" s="573"/>
      <c r="F97" s="866" t="s">
        <v>244</v>
      </c>
      <c r="G97" s="866" t="s">
        <v>244</v>
      </c>
      <c r="H97" s="866" t="s">
        <v>244</v>
      </c>
      <c r="I97" s="866">
        <v>7.8614312716927772</v>
      </c>
      <c r="J97" s="92"/>
      <c r="K97" s="92"/>
      <c r="L97" s="92"/>
      <c r="M97" s="92"/>
      <c r="N97" s="40"/>
      <c r="O97" s="40"/>
      <c r="P97" s="23"/>
    </row>
    <row r="98" spans="1:17" ht="11.25">
      <c r="B98" s="20"/>
      <c r="C98" s="574" t="s">
        <v>219</v>
      </c>
      <c r="D98" s="242"/>
      <c r="E98" s="573"/>
      <c r="F98" s="866" t="s">
        <v>244</v>
      </c>
      <c r="G98" s="866" t="s">
        <v>244</v>
      </c>
      <c r="H98" s="866" t="s">
        <v>244</v>
      </c>
      <c r="I98" s="866">
        <v>8.976251353467152</v>
      </c>
      <c r="J98" s="92"/>
      <c r="K98" s="92"/>
      <c r="L98" s="92"/>
      <c r="M98" s="92"/>
      <c r="N98" s="40"/>
      <c r="O98" s="40"/>
      <c r="P98" s="23"/>
    </row>
    <row r="99" spans="1:17" ht="11.25">
      <c r="B99" s="20"/>
      <c r="C99" s="574" t="s">
        <v>221</v>
      </c>
      <c r="D99" s="242"/>
      <c r="E99" s="573"/>
      <c r="F99" s="866" t="s">
        <v>244</v>
      </c>
      <c r="G99" s="866" t="s">
        <v>244</v>
      </c>
      <c r="H99" s="866" t="s">
        <v>244</v>
      </c>
      <c r="I99" s="866">
        <v>35.515331174409013</v>
      </c>
      <c r="J99" s="92"/>
      <c r="K99" s="92"/>
      <c r="L99" s="92"/>
      <c r="M99" s="92"/>
      <c r="N99" s="40"/>
      <c r="O99" s="40"/>
      <c r="P99" s="23"/>
    </row>
    <row r="100" spans="1:17" ht="11.25">
      <c r="B100" s="20"/>
      <c r="C100" s="574" t="s">
        <v>224</v>
      </c>
      <c r="D100" s="242"/>
      <c r="E100" s="573"/>
      <c r="F100" s="866" t="s">
        <v>244</v>
      </c>
      <c r="G100" s="866" t="s">
        <v>244</v>
      </c>
      <c r="H100" s="866" t="s">
        <v>244</v>
      </c>
      <c r="I100" s="866">
        <v>25.093532022899275</v>
      </c>
      <c r="J100" s="92"/>
      <c r="K100" s="92"/>
      <c r="L100" s="92"/>
      <c r="M100" s="92"/>
      <c r="N100" s="40"/>
      <c r="O100" s="40"/>
      <c r="P100" s="23"/>
    </row>
    <row r="101" spans="1:17" ht="11.25">
      <c r="B101" s="20"/>
      <c r="C101" s="574" t="s">
        <v>227</v>
      </c>
      <c r="D101" s="242"/>
      <c r="E101" s="573"/>
      <c r="F101" s="866" t="s">
        <v>244</v>
      </c>
      <c r="G101" s="866" t="s">
        <v>244</v>
      </c>
      <c r="H101" s="866" t="s">
        <v>244</v>
      </c>
      <c r="I101" s="866">
        <v>25.49569951939592</v>
      </c>
      <c r="J101" s="92"/>
      <c r="K101" s="92"/>
      <c r="L101" s="92"/>
      <c r="M101" s="92"/>
      <c r="N101" s="40"/>
      <c r="O101" s="40"/>
      <c r="P101" s="23"/>
    </row>
    <row r="102" spans="1:17" ht="11.25">
      <c r="B102" s="20"/>
      <c r="C102" s="574" t="s">
        <v>229</v>
      </c>
      <c r="D102" s="242"/>
      <c r="E102" s="573"/>
      <c r="F102" s="866" t="s">
        <v>244</v>
      </c>
      <c r="G102" s="866" t="s">
        <v>244</v>
      </c>
      <c r="H102" s="866" t="s">
        <v>244</v>
      </c>
      <c r="I102" s="866">
        <v>62.591020123650495</v>
      </c>
      <c r="J102" s="92"/>
      <c r="K102" s="92"/>
      <c r="L102" s="92"/>
      <c r="M102" s="92"/>
      <c r="N102" s="40"/>
      <c r="O102" s="40"/>
      <c r="P102" s="23"/>
    </row>
    <row r="103" spans="1:17" ht="11.25">
      <c r="B103" s="20"/>
      <c r="C103" s="574" t="s">
        <v>231</v>
      </c>
      <c r="D103" s="242"/>
      <c r="E103" s="573"/>
      <c r="F103" s="866" t="s">
        <v>244</v>
      </c>
      <c r="G103" s="866" t="s">
        <v>244</v>
      </c>
      <c r="H103" s="866" t="s">
        <v>244</v>
      </c>
      <c r="I103" s="866">
        <v>50.848542842141967</v>
      </c>
      <c r="J103" s="92"/>
      <c r="K103" s="92"/>
      <c r="L103" s="92"/>
      <c r="M103" s="92"/>
      <c r="N103" s="40"/>
      <c r="O103" s="40"/>
      <c r="P103" s="23"/>
    </row>
    <row r="104" spans="1:17" ht="12" thickBot="1">
      <c r="B104" s="20"/>
      <c r="C104" s="668" t="s">
        <v>265</v>
      </c>
      <c r="D104" s="575"/>
      <c r="E104" s="576"/>
      <c r="F104" s="716">
        <v>66.400000000000006</v>
      </c>
      <c r="G104" s="716">
        <v>46.491070540404849</v>
      </c>
      <c r="H104" s="716">
        <v>34.560712978039966</v>
      </c>
      <c r="I104" s="716">
        <v>27.808247450942535</v>
      </c>
      <c r="J104" s="92"/>
      <c r="K104" s="92"/>
      <c r="L104" s="92"/>
      <c r="M104" s="92"/>
      <c r="N104" s="40"/>
      <c r="O104" s="40"/>
      <c r="P104" s="23"/>
    </row>
    <row r="105" spans="1:17" ht="12" thickTop="1">
      <c r="B105" s="20"/>
      <c r="C105" s="725"/>
      <c r="D105" s="201"/>
      <c r="E105" s="577"/>
      <c r="F105" s="879"/>
      <c r="G105" s="879"/>
      <c r="H105" s="879"/>
      <c r="I105" s="879"/>
      <c r="J105" s="92"/>
      <c r="K105" s="92"/>
      <c r="L105" s="92"/>
      <c r="M105" s="92"/>
      <c r="N105" s="40"/>
      <c r="O105" s="40"/>
      <c r="P105" s="23"/>
    </row>
    <row r="106" spans="1:17" ht="11.25">
      <c r="B106" s="20"/>
      <c r="C106" s="260"/>
      <c r="E106" s="91"/>
      <c r="F106" s="91"/>
      <c r="G106" s="91"/>
      <c r="H106" s="92"/>
      <c r="I106" s="92"/>
      <c r="J106" s="92"/>
      <c r="K106" s="92"/>
      <c r="L106" s="92"/>
      <c r="M106" s="92"/>
      <c r="N106" s="40"/>
      <c r="O106" s="40"/>
      <c r="P106" s="23"/>
    </row>
    <row r="107" spans="1:17" s="55" customFormat="1" ht="18.75" customHeight="1">
      <c r="A107" s="183"/>
      <c r="B107" s="184"/>
      <c r="C107" s="49" t="s">
        <v>16</v>
      </c>
      <c r="D107" s="53"/>
      <c r="E107" s="52"/>
      <c r="F107" s="53"/>
      <c r="G107" s="53"/>
      <c r="H107" s="226"/>
      <c r="I107" s="53"/>
      <c r="J107" s="53"/>
      <c r="K107" s="53"/>
      <c r="L107" s="53"/>
      <c r="M107" s="53"/>
      <c r="N107" s="53"/>
      <c r="O107" s="53"/>
      <c r="P107" s="54"/>
    </row>
    <row r="108" spans="1:17" ht="11.25">
      <c r="A108" s="6"/>
      <c r="B108" s="20"/>
      <c r="C108" s="185"/>
      <c r="D108" s="94"/>
      <c r="E108" s="94"/>
      <c r="F108" s="94"/>
      <c r="G108" s="94"/>
      <c r="H108" s="94"/>
      <c r="I108" s="94"/>
      <c r="J108" s="94"/>
      <c r="K108" s="94"/>
      <c r="L108" s="94"/>
      <c r="M108" s="94"/>
      <c r="N108" s="94"/>
      <c r="O108" s="568"/>
      <c r="P108" s="23"/>
      <c r="Q108" s="23"/>
    </row>
    <row r="109" spans="1:17" ht="11.25">
      <c r="B109" s="20"/>
      <c r="C109" s="53"/>
      <c r="D109" s="53"/>
      <c r="E109" s="53"/>
      <c r="F109" s="89"/>
      <c r="G109" s="88"/>
      <c r="H109" s="88"/>
      <c r="I109" s="88"/>
      <c r="J109" s="88"/>
      <c r="K109" s="88"/>
      <c r="L109" s="90"/>
      <c r="M109" s="90"/>
      <c r="N109" s="90"/>
      <c r="O109" s="876"/>
      <c r="P109" s="23"/>
      <c r="Q109" s="14"/>
    </row>
    <row r="110" spans="1:17" ht="36.75" customHeight="1">
      <c r="B110" s="20"/>
      <c r="C110" s="84"/>
      <c r="D110" s="84"/>
      <c r="E110" s="293" t="s">
        <v>234</v>
      </c>
      <c r="F110" s="293" t="s">
        <v>268</v>
      </c>
      <c r="G110" s="293" t="s">
        <v>269</v>
      </c>
      <c r="H110" s="293" t="s">
        <v>270</v>
      </c>
      <c r="I110" s="293" t="s">
        <v>271</v>
      </c>
      <c r="J110" s="293" t="s">
        <v>272</v>
      </c>
      <c r="K110" s="293" t="s">
        <v>273</v>
      </c>
      <c r="L110" s="293" t="s">
        <v>274</v>
      </c>
      <c r="M110" s="293" t="s">
        <v>275</v>
      </c>
      <c r="N110" s="293" t="s">
        <v>276</v>
      </c>
      <c r="O110" s="293" t="s">
        <v>277</v>
      </c>
      <c r="P110" s="23"/>
      <c r="Q110" s="14"/>
    </row>
    <row r="111" spans="1:17" ht="11.25">
      <c r="B111" s="20"/>
      <c r="E111" s="86" t="s">
        <v>65</v>
      </c>
      <c r="F111" s="87" t="s">
        <v>278</v>
      </c>
      <c r="G111" s="87" t="s">
        <v>278</v>
      </c>
      <c r="H111" s="87" t="s">
        <v>278</v>
      </c>
      <c r="I111" s="87" t="s">
        <v>278</v>
      </c>
      <c r="J111" s="87" t="s">
        <v>278</v>
      </c>
      <c r="K111" s="87" t="s">
        <v>278</v>
      </c>
      <c r="L111" s="87" t="s">
        <v>278</v>
      </c>
      <c r="M111" s="87" t="s">
        <v>278</v>
      </c>
      <c r="N111" s="87" t="s">
        <v>278</v>
      </c>
      <c r="O111" s="87" t="s">
        <v>278</v>
      </c>
      <c r="P111" s="23"/>
      <c r="Q111" s="14"/>
    </row>
    <row r="112" spans="1:17" ht="11.25">
      <c r="B112" s="20"/>
      <c r="C112" s="73" t="s">
        <v>243</v>
      </c>
      <c r="D112" s="73"/>
      <c r="E112" s="83"/>
      <c r="F112" s="83"/>
      <c r="G112" s="83"/>
      <c r="H112" s="83"/>
      <c r="I112" s="83"/>
      <c r="J112" s="83"/>
      <c r="K112" s="83"/>
      <c r="L112" s="83"/>
      <c r="M112" s="40"/>
      <c r="N112" s="83"/>
      <c r="O112" s="539"/>
      <c r="P112" s="23"/>
      <c r="Q112" s="14"/>
    </row>
    <row r="113" spans="2:17" ht="11.25">
      <c r="B113" s="20"/>
      <c r="C113" s="200" t="s">
        <v>67</v>
      </c>
      <c r="D113" s="139"/>
      <c r="E113" s="571">
        <v>259294.4</v>
      </c>
      <c r="F113" s="571">
        <v>2034709.6858545279</v>
      </c>
      <c r="G113" s="572">
        <v>8786592.1950000003</v>
      </c>
      <c r="H113" s="572">
        <v>8786592.1950000003</v>
      </c>
      <c r="I113" s="572">
        <v>732232.0334999999</v>
      </c>
      <c r="J113" s="572">
        <v>630778.62349999987</v>
      </c>
      <c r="K113" s="572">
        <v>101453.41</v>
      </c>
      <c r="L113" s="572">
        <v>24722.166666666664</v>
      </c>
      <c r="M113" s="572">
        <v>16442221.187899999</v>
      </c>
      <c r="N113" s="572">
        <v>6313715.3506850991</v>
      </c>
      <c r="O113" s="572">
        <v>27919023.858921193</v>
      </c>
      <c r="P113" s="23"/>
      <c r="Q113" s="14"/>
    </row>
    <row r="114" spans="2:17" ht="11.25">
      <c r="B114" s="20"/>
      <c r="C114" s="73" t="s">
        <v>188</v>
      </c>
      <c r="D114" s="73"/>
      <c r="E114" s="83"/>
      <c r="F114" s="83"/>
      <c r="G114" s="83"/>
      <c r="H114" s="83"/>
      <c r="I114" s="83"/>
      <c r="J114" s="83"/>
      <c r="K114" s="83"/>
      <c r="L114" s="83">
        <v>0</v>
      </c>
      <c r="M114" s="83">
        <v>0</v>
      </c>
      <c r="N114" s="83">
        <v>0</v>
      </c>
      <c r="O114" s="83">
        <v>0</v>
      </c>
      <c r="P114" s="23"/>
      <c r="Q114" s="14"/>
    </row>
    <row r="115" spans="2:17" ht="12" customHeight="1">
      <c r="B115" s="20"/>
      <c r="C115" s="200" t="s">
        <v>68</v>
      </c>
      <c r="D115" s="139"/>
      <c r="E115" s="571">
        <v>65168.552197802201</v>
      </c>
      <c r="F115" s="571">
        <v>492820.61828888889</v>
      </c>
      <c r="G115" s="572">
        <v>3233060.8026000001</v>
      </c>
      <c r="H115" s="572">
        <v>3233060.8026000001</v>
      </c>
      <c r="I115" s="572">
        <v>398290.39</v>
      </c>
      <c r="J115" s="572">
        <v>352393.212</v>
      </c>
      <c r="K115" s="572">
        <v>45897.177999999993</v>
      </c>
      <c r="L115" s="572">
        <v>0</v>
      </c>
      <c r="M115" s="572">
        <v>4875344.7249451615</v>
      </c>
      <c r="N115" s="572">
        <v>2899740.1036145487</v>
      </c>
      <c r="O115" s="572">
        <v>8953619.3578340523</v>
      </c>
      <c r="P115" s="23"/>
      <c r="Q115" s="14"/>
    </row>
    <row r="116" spans="2:17" ht="12" customHeight="1">
      <c r="B116" s="20"/>
      <c r="C116" s="200" t="s">
        <v>69</v>
      </c>
      <c r="D116" s="139"/>
      <c r="E116" s="571">
        <v>30213</v>
      </c>
      <c r="F116" s="571">
        <v>51550.04835864059</v>
      </c>
      <c r="G116" s="572">
        <v>1310332.72</v>
      </c>
      <c r="H116" s="572">
        <v>1310332.72</v>
      </c>
      <c r="I116" s="572">
        <v>130572.44</v>
      </c>
      <c r="J116" s="572">
        <v>130521.06</v>
      </c>
      <c r="K116" s="572">
        <v>51.38</v>
      </c>
      <c r="L116" s="572">
        <v>39762.222222222219</v>
      </c>
      <c r="M116" s="572">
        <v>2097369.9899999998</v>
      </c>
      <c r="N116" s="572">
        <v>2097369.9899999998</v>
      </c>
      <c r="O116" s="572">
        <v>3629536.0405808622</v>
      </c>
      <c r="P116" s="23"/>
      <c r="Q116" s="14"/>
    </row>
    <row r="117" spans="2:17" ht="11.25" customHeight="1">
      <c r="B117" s="20"/>
      <c r="C117" s="200" t="s">
        <v>70</v>
      </c>
      <c r="D117" s="139"/>
      <c r="E117" s="571">
        <v>13865</v>
      </c>
      <c r="F117" s="571">
        <v>394436.11111111107</v>
      </c>
      <c r="G117" s="572">
        <v>231088.33</v>
      </c>
      <c r="H117" s="572">
        <v>231088.33</v>
      </c>
      <c r="I117" s="572">
        <v>119945.3</v>
      </c>
      <c r="J117" s="572">
        <v>96854.09</v>
      </c>
      <c r="K117" s="572">
        <v>23091.210000000003</v>
      </c>
      <c r="L117" s="572">
        <v>0</v>
      </c>
      <c r="M117" s="572">
        <v>554078.50399999996</v>
      </c>
      <c r="N117" s="572">
        <v>95800.173341600006</v>
      </c>
      <c r="O117" s="572">
        <v>1276457.0351111109</v>
      </c>
      <c r="P117" s="23"/>
      <c r="Q117" s="14"/>
    </row>
    <row r="118" spans="2:17" ht="11.25" customHeight="1">
      <c r="B118" s="20"/>
      <c r="C118" s="200" t="s">
        <v>73</v>
      </c>
      <c r="D118" s="139"/>
      <c r="E118" s="571">
        <v>53849.917582417576</v>
      </c>
      <c r="F118" s="572">
        <v>214629.6636338798</v>
      </c>
      <c r="G118" s="999">
        <v>154362.84148918689</v>
      </c>
      <c r="H118" s="919">
        <v>154362.84148918689</v>
      </c>
      <c r="I118" s="921" t="s">
        <v>102</v>
      </c>
      <c r="J118" s="935" t="s">
        <v>102</v>
      </c>
      <c r="K118" s="917" t="s">
        <v>102</v>
      </c>
      <c r="L118" s="1000">
        <v>0</v>
      </c>
      <c r="M118" s="919">
        <v>1670219.8848336258</v>
      </c>
      <c r="N118" s="919">
        <v>288781.01808773389</v>
      </c>
      <c r="O118" s="919">
        <v>2039212.3899566925</v>
      </c>
      <c r="P118" s="14"/>
    </row>
    <row r="119" spans="2:17" ht="11.25">
      <c r="B119" s="20"/>
      <c r="C119" s="73" t="s">
        <v>245</v>
      </c>
      <c r="D119" s="73"/>
      <c r="E119" s="83"/>
      <c r="F119" s="83"/>
      <c r="G119" s="83"/>
      <c r="H119" s="83"/>
      <c r="I119" s="83"/>
      <c r="J119" s="83"/>
      <c r="K119" s="83"/>
      <c r="L119" s="83"/>
      <c r="M119" s="83"/>
      <c r="N119" s="83"/>
      <c r="O119" s="83"/>
      <c r="P119" s="23"/>
    </row>
    <row r="120" spans="2:17" ht="11.25">
      <c r="B120" s="20"/>
      <c r="C120" s="200" t="s">
        <v>246</v>
      </c>
      <c r="D120" s="139"/>
      <c r="E120" s="920" t="s">
        <v>279</v>
      </c>
      <c r="F120" s="1001">
        <v>0</v>
      </c>
      <c r="G120" s="571">
        <v>106845.38495215845</v>
      </c>
      <c r="H120" s="572">
        <v>106845.38495215845</v>
      </c>
      <c r="I120" s="935" t="s">
        <v>244</v>
      </c>
      <c r="J120" s="922" t="s">
        <v>244</v>
      </c>
      <c r="K120" s="922" t="s">
        <v>244</v>
      </c>
      <c r="L120" s="572">
        <v>14347.44516548653</v>
      </c>
      <c r="M120" s="572">
        <v>18793.946545462692</v>
      </c>
      <c r="N120" s="572">
        <v>17681.893143592868</v>
      </c>
      <c r="O120" s="572">
        <v>139986.77666310768</v>
      </c>
      <c r="P120" s="23"/>
    </row>
    <row r="121" spans="2:17" ht="12" thickBot="1">
      <c r="B121" s="20"/>
      <c r="C121" s="582" t="s">
        <v>74</v>
      </c>
      <c r="D121" s="56"/>
      <c r="E121" s="923">
        <v>422390.86978021974</v>
      </c>
      <c r="F121" s="923">
        <v>3188146.1272470481</v>
      </c>
      <c r="G121" s="923">
        <v>13822282.274041345</v>
      </c>
      <c r="H121" s="923">
        <v>13822282.274041345</v>
      </c>
      <c r="I121" s="923">
        <v>1381040.1635</v>
      </c>
      <c r="J121" s="923">
        <v>1210546.9855</v>
      </c>
      <c r="K121" s="923">
        <v>170493.17799999999</v>
      </c>
      <c r="L121" s="923">
        <v>78831.834054375417</v>
      </c>
      <c r="M121" s="923">
        <v>25658028.238224249</v>
      </c>
      <c r="N121" s="923">
        <v>11713088.528872574</v>
      </c>
      <c r="O121" s="923">
        <v>43957835.459067017</v>
      </c>
      <c r="P121" s="23"/>
      <c r="Q121" s="14"/>
    </row>
    <row r="122" spans="2:17" ht="10.5" customHeight="1" thickTop="1">
      <c r="B122" s="20"/>
      <c r="C122" s="651" t="s">
        <v>118</v>
      </c>
      <c r="E122" s="91"/>
      <c r="F122" s="421"/>
      <c r="G122" s="421"/>
      <c r="H122" s="92"/>
      <c r="I122" s="92"/>
      <c r="J122" s="92"/>
      <c r="K122" s="92"/>
      <c r="L122" s="92"/>
      <c r="M122" s="92"/>
      <c r="N122" s="40"/>
      <c r="O122" s="40"/>
      <c r="P122" s="23"/>
    </row>
    <row r="123" spans="2:17" ht="9.75" customHeight="1">
      <c r="B123" s="20"/>
      <c r="C123" s="503" t="s">
        <v>280</v>
      </c>
      <c r="E123" s="91"/>
      <c r="F123" s="421"/>
      <c r="G123" s="421"/>
      <c r="H123" s="92"/>
      <c r="I123" s="92"/>
      <c r="J123" s="92"/>
      <c r="K123" s="92"/>
      <c r="L123" s="92"/>
      <c r="M123" s="92"/>
      <c r="N123" s="40"/>
      <c r="O123" s="40"/>
      <c r="P123" s="23"/>
    </row>
    <row r="124" spans="2:17" ht="9.75" customHeight="1">
      <c r="B124" s="20"/>
      <c r="C124" s="649" t="s">
        <v>281</v>
      </c>
      <c r="E124" s="91"/>
      <c r="F124" s="421"/>
      <c r="G124" s="421"/>
      <c r="H124" s="92"/>
      <c r="I124" s="92"/>
      <c r="J124" s="92"/>
      <c r="K124" s="92"/>
      <c r="L124" s="92"/>
      <c r="M124" s="92"/>
      <c r="N124" s="40"/>
      <c r="O124" s="40"/>
      <c r="P124" s="23"/>
    </row>
    <row r="125" spans="2:17" ht="9.75" customHeight="1">
      <c r="B125" s="20"/>
      <c r="C125" s="503" t="s">
        <v>282</v>
      </c>
      <c r="E125" s="91"/>
      <c r="F125" s="421"/>
      <c r="G125" s="421"/>
      <c r="H125" s="92"/>
      <c r="I125" s="92"/>
      <c r="J125" s="92"/>
      <c r="K125" s="92"/>
      <c r="L125" s="92"/>
      <c r="M125" s="92"/>
      <c r="N125" s="40"/>
      <c r="O125" s="40"/>
      <c r="P125" s="23"/>
    </row>
    <row r="126" spans="2:17" ht="9.75" customHeight="1">
      <c r="B126" s="20"/>
      <c r="C126" s="503" t="s">
        <v>283</v>
      </c>
      <c r="E126" s="91"/>
      <c r="F126" s="91"/>
      <c r="G126" s="91"/>
      <c r="H126" s="92"/>
      <c r="I126" s="92"/>
      <c r="J126" s="92"/>
      <c r="K126" s="92"/>
      <c r="L126" s="92"/>
      <c r="M126" s="92"/>
      <c r="N126" s="40"/>
      <c r="O126" s="40"/>
      <c r="P126" s="23"/>
    </row>
    <row r="127" spans="2:17" ht="9.75" customHeight="1">
      <c r="B127" s="20"/>
      <c r="C127" s="503"/>
      <c r="E127" s="91"/>
      <c r="F127" s="91"/>
      <c r="G127" s="91"/>
      <c r="H127" s="92"/>
      <c r="I127" s="92"/>
      <c r="J127" s="92"/>
      <c r="K127" s="92"/>
      <c r="L127" s="92"/>
      <c r="M127" s="92"/>
      <c r="N127" s="40"/>
      <c r="O127" s="40"/>
      <c r="P127" s="23"/>
    </row>
    <row r="128" spans="2:17" ht="11.25">
      <c r="B128" s="20"/>
      <c r="C128" s="260"/>
      <c r="E128" s="91"/>
      <c r="F128" s="91"/>
      <c r="G128" s="91"/>
      <c r="H128" s="92"/>
      <c r="I128" s="92"/>
      <c r="J128" s="92"/>
      <c r="K128" s="92"/>
      <c r="L128" s="92"/>
      <c r="M128" s="293"/>
      <c r="N128" s="40"/>
      <c r="O128" s="40"/>
      <c r="P128" s="23"/>
    </row>
    <row r="129" spans="2:17" ht="11.25">
      <c r="B129" s="20"/>
      <c r="C129" s="566" t="s">
        <v>284</v>
      </c>
      <c r="E129" s="91"/>
      <c r="F129" s="91"/>
      <c r="G129" s="91"/>
      <c r="H129" s="92"/>
      <c r="I129" s="92"/>
      <c r="J129" s="92"/>
      <c r="K129" s="92"/>
      <c r="L129" s="92"/>
      <c r="M129" s="293"/>
      <c r="N129" s="40"/>
      <c r="O129" s="40"/>
      <c r="P129" s="23"/>
    </row>
    <row r="130" spans="2:17" ht="11.25">
      <c r="B130" s="20"/>
      <c r="C130" s="567" t="s">
        <v>285</v>
      </c>
      <c r="D130" s="234"/>
      <c r="E130" s="234"/>
      <c r="F130" s="252"/>
      <c r="G130" s="253"/>
      <c r="H130" s="252" t="s">
        <v>50</v>
      </c>
      <c r="I130" s="253" t="s">
        <v>51</v>
      </c>
      <c r="J130" s="92"/>
      <c r="K130" s="92"/>
      <c r="L130" s="92"/>
      <c r="M130" s="293"/>
      <c r="N130" s="40"/>
      <c r="O130" s="40"/>
      <c r="P130" s="23"/>
    </row>
    <row r="131" spans="2:17" ht="11.25">
      <c r="B131" s="20"/>
      <c r="C131" s="200" t="s">
        <v>67</v>
      </c>
      <c r="D131" s="139"/>
      <c r="E131" s="139"/>
      <c r="F131" s="859"/>
      <c r="G131" s="578"/>
      <c r="H131" s="578">
        <v>1084.1595755918734</v>
      </c>
      <c r="I131" s="578">
        <v>1124.8960903320001</v>
      </c>
      <c r="J131" s="92"/>
      <c r="K131" s="92"/>
      <c r="L131" s="92"/>
      <c r="M131" s="293"/>
      <c r="N131" s="40"/>
      <c r="O131" s="40"/>
      <c r="P131" s="23"/>
    </row>
    <row r="132" spans="2:17" ht="11.25">
      <c r="B132" s="20"/>
      <c r="C132" s="200" t="s">
        <v>68</v>
      </c>
      <c r="D132" s="139"/>
      <c r="E132" s="139"/>
      <c r="F132" s="859"/>
      <c r="G132" s="579"/>
      <c r="H132" s="579">
        <v>282.90455202524993</v>
      </c>
      <c r="I132" s="579">
        <v>49.088278541999998</v>
      </c>
      <c r="J132" s="92"/>
      <c r="K132" s="92"/>
      <c r="L132" s="92"/>
      <c r="M132" s="293"/>
      <c r="N132" s="40"/>
      <c r="O132" s="40"/>
      <c r="P132" s="23"/>
    </row>
    <row r="133" spans="2:17" ht="11.25">
      <c r="B133" s="20"/>
      <c r="C133" s="200" t="s">
        <v>69</v>
      </c>
      <c r="D133" s="139"/>
      <c r="E133" s="139"/>
      <c r="F133" s="859"/>
      <c r="G133" s="579"/>
      <c r="H133" s="579">
        <v>0</v>
      </c>
      <c r="I133" s="579">
        <v>0</v>
      </c>
      <c r="J133" s="92"/>
      <c r="K133" s="92"/>
      <c r="L133" s="92"/>
      <c r="M133" s="293"/>
      <c r="N133" s="40"/>
      <c r="O133" s="40"/>
      <c r="P133" s="23"/>
    </row>
    <row r="134" spans="2:17" ht="11.25">
      <c r="B134" s="20"/>
      <c r="C134" s="200" t="s">
        <v>70</v>
      </c>
      <c r="D134" s="139"/>
      <c r="E134" s="139"/>
      <c r="F134" s="859"/>
      <c r="G134" s="579"/>
      <c r="H134" s="579">
        <v>0</v>
      </c>
      <c r="I134" s="579">
        <v>0</v>
      </c>
      <c r="J134" s="92"/>
      <c r="K134" s="92"/>
      <c r="L134" s="92"/>
      <c r="M134" s="293"/>
      <c r="N134" s="40"/>
      <c r="O134" s="40"/>
      <c r="P134" s="23"/>
    </row>
    <row r="135" spans="2:17" ht="11.25">
      <c r="B135" s="20"/>
      <c r="C135" s="200" t="s">
        <v>73</v>
      </c>
      <c r="D135" s="139"/>
      <c r="E135" s="139"/>
      <c r="F135" s="859"/>
      <c r="G135" s="579"/>
      <c r="H135" s="579" t="s">
        <v>72</v>
      </c>
      <c r="I135" s="579">
        <v>127.67350619570648</v>
      </c>
      <c r="J135" s="92"/>
      <c r="K135" s="92"/>
      <c r="L135" s="92"/>
      <c r="M135" s="293"/>
      <c r="N135" s="40"/>
      <c r="O135" s="40"/>
      <c r="P135" s="23"/>
    </row>
    <row r="136" spans="2:17" ht="11.25">
      <c r="B136" s="20"/>
      <c r="C136" s="200" t="s">
        <v>246</v>
      </c>
      <c r="D136" s="139"/>
      <c r="E136" s="139"/>
      <c r="F136" s="859"/>
      <c r="G136" s="579"/>
      <c r="H136" s="579">
        <v>9.7443635629921328</v>
      </c>
      <c r="I136" s="579">
        <v>2.2364629526493118</v>
      </c>
      <c r="J136" s="92"/>
      <c r="K136" s="92"/>
      <c r="L136" s="92"/>
      <c r="M136" s="293"/>
      <c r="N136" s="40"/>
      <c r="O136" s="40"/>
      <c r="P136" s="23"/>
    </row>
    <row r="137" spans="2:17" ht="12" thickBot="1">
      <c r="B137" s="20"/>
      <c r="C137" s="575" t="s">
        <v>74</v>
      </c>
      <c r="D137" s="575"/>
      <c r="E137" s="575"/>
      <c r="F137" s="860"/>
      <c r="G137" s="669"/>
      <c r="H137" s="936">
        <v>1376.808491180117</v>
      </c>
      <c r="I137" s="936">
        <v>1303.8943380223559</v>
      </c>
      <c r="J137" s="92"/>
      <c r="K137" s="92"/>
      <c r="L137" s="92"/>
      <c r="M137" s="293"/>
      <c r="N137" s="40"/>
      <c r="O137" s="40"/>
      <c r="P137" s="23"/>
    </row>
    <row r="138" spans="2:17" ht="12" thickTop="1">
      <c r="B138" s="20"/>
      <c r="C138" s="201"/>
      <c r="D138" s="201"/>
      <c r="E138" s="201"/>
      <c r="F138" s="883"/>
      <c r="G138" s="858"/>
      <c r="H138" s="858"/>
      <c r="I138" s="858"/>
      <c r="J138" s="92"/>
      <c r="K138" s="92"/>
      <c r="L138" s="92"/>
      <c r="M138" s="293"/>
      <c r="N138" s="40"/>
      <c r="O138" s="40"/>
      <c r="P138" s="23"/>
    </row>
    <row r="139" spans="2:17" ht="11.25">
      <c r="B139" s="20"/>
      <c r="C139" s="260"/>
      <c r="E139" s="91"/>
      <c r="F139" s="91"/>
      <c r="G139" s="91"/>
      <c r="H139" s="92"/>
      <c r="I139" s="92"/>
      <c r="J139" s="92"/>
      <c r="K139" s="92"/>
      <c r="L139" s="92"/>
      <c r="M139" s="293"/>
      <c r="N139" s="40"/>
      <c r="O139" s="40"/>
      <c r="P139" s="23"/>
    </row>
    <row r="140" spans="2:17" ht="11.25">
      <c r="B140" s="20"/>
      <c r="C140" s="875" t="s">
        <v>286</v>
      </c>
      <c r="F140" s="91"/>
      <c r="G140" s="91"/>
      <c r="H140" s="91"/>
      <c r="I140" s="92"/>
      <c r="J140" s="92"/>
      <c r="K140" s="92"/>
      <c r="L140" s="92"/>
      <c r="M140" s="92"/>
      <c r="N140" s="92"/>
      <c r="O140" s="92"/>
      <c r="P140" s="23"/>
      <c r="Q140" s="23"/>
    </row>
    <row r="141" spans="2:17" ht="11.25">
      <c r="B141" s="20"/>
      <c r="C141" s="567" t="s">
        <v>285</v>
      </c>
      <c r="D141" s="234"/>
      <c r="E141" s="234"/>
      <c r="F141" s="252" t="s">
        <v>130</v>
      </c>
      <c r="G141" s="253" t="s">
        <v>131</v>
      </c>
      <c r="H141" s="252" t="s">
        <v>50</v>
      </c>
      <c r="I141" s="253" t="s">
        <v>51</v>
      </c>
      <c r="J141" s="92"/>
      <c r="K141" s="92"/>
      <c r="L141" s="92"/>
      <c r="M141" s="92"/>
      <c r="N141" s="92"/>
      <c r="O141" s="92"/>
      <c r="P141" s="23"/>
      <c r="Q141" s="23"/>
    </row>
    <row r="142" spans="2:17" ht="11.25">
      <c r="B142" s="20"/>
      <c r="C142" s="200" t="s">
        <v>67</v>
      </c>
      <c r="D142" s="139"/>
      <c r="E142" s="139"/>
      <c r="F142" s="859">
        <v>40.978724697715023</v>
      </c>
      <c r="G142" s="578">
        <v>48.006487645118185</v>
      </c>
      <c r="H142" s="578">
        <v>47.555668095915507</v>
      </c>
      <c r="I142" s="578">
        <v>44.16632408703979</v>
      </c>
      <c r="J142" s="92"/>
      <c r="K142" s="92"/>
      <c r="L142" s="92"/>
      <c r="M142" s="92"/>
      <c r="N142" s="92"/>
      <c r="O142" s="92"/>
      <c r="P142" s="23"/>
      <c r="Q142" s="23"/>
    </row>
    <row r="143" spans="2:17" ht="11.25">
      <c r="B143" s="20"/>
      <c r="C143" s="200" t="s">
        <v>68</v>
      </c>
      <c r="D143" s="139"/>
      <c r="E143" s="139"/>
      <c r="F143" s="859">
        <v>76.108340275777365</v>
      </c>
      <c r="G143" s="579">
        <v>74.177346752328674</v>
      </c>
      <c r="H143" s="579">
        <v>55.437291759918317</v>
      </c>
      <c r="I143" s="579">
        <v>62.580408730124098</v>
      </c>
      <c r="J143" s="92"/>
      <c r="K143" s="92"/>
      <c r="L143" s="92"/>
      <c r="M143" s="92"/>
      <c r="N143" s="92"/>
      <c r="O143" s="92"/>
      <c r="P143" s="23"/>
      <c r="Q143" s="23"/>
    </row>
    <row r="144" spans="2:17" ht="11.25">
      <c r="B144" s="20"/>
      <c r="C144" s="200" t="s">
        <v>69</v>
      </c>
      <c r="D144" s="139"/>
      <c r="E144" s="139"/>
      <c r="F144" s="859">
        <v>46.942659674116676</v>
      </c>
      <c r="G144" s="579">
        <v>51.192373697372375</v>
      </c>
      <c r="H144" s="579">
        <v>51.450879643420606</v>
      </c>
      <c r="I144" s="579">
        <v>49.39608209574159</v>
      </c>
      <c r="J144" s="92"/>
      <c r="K144" s="92"/>
      <c r="L144" s="92"/>
      <c r="M144" s="92"/>
      <c r="N144" s="92"/>
      <c r="O144" s="92"/>
      <c r="P144" s="23"/>
      <c r="Q144" s="23"/>
    </row>
    <row r="145" spans="2:17" ht="11.25">
      <c r="B145" s="20"/>
      <c r="C145" s="200" t="s">
        <v>70</v>
      </c>
      <c r="D145" s="139"/>
      <c r="E145" s="139"/>
      <c r="F145" s="859">
        <v>49.932289297591865</v>
      </c>
      <c r="G145" s="579">
        <v>44.624309572464639</v>
      </c>
      <c r="H145" s="579">
        <v>50.538574908843209</v>
      </c>
      <c r="I145" s="579">
        <v>52.100867732499893</v>
      </c>
      <c r="J145" s="92"/>
      <c r="K145" s="92"/>
      <c r="L145" s="92"/>
      <c r="M145" s="92"/>
      <c r="N145" s="92"/>
      <c r="O145" s="92"/>
      <c r="P145" s="23"/>
      <c r="Q145" s="23"/>
    </row>
    <row r="146" spans="2:17" ht="11.25">
      <c r="B146" s="20"/>
      <c r="C146" s="200" t="s">
        <v>73</v>
      </c>
      <c r="D146" s="139"/>
      <c r="E146" s="139"/>
      <c r="F146" s="859" t="s">
        <v>244</v>
      </c>
      <c r="G146" s="579" t="s">
        <v>244</v>
      </c>
      <c r="H146" s="579" t="s">
        <v>244</v>
      </c>
      <c r="I146" s="579">
        <v>6.8522389947639528</v>
      </c>
      <c r="J146" s="92"/>
      <c r="K146" s="92"/>
      <c r="L146" s="92"/>
      <c r="M146" s="92"/>
      <c r="N146" s="92"/>
      <c r="O146" s="92"/>
      <c r="P146" s="23"/>
      <c r="Q146" s="23"/>
    </row>
    <row r="147" spans="2:17" ht="12" thickBot="1">
      <c r="B147" s="20"/>
      <c r="C147" s="575" t="s">
        <v>287</v>
      </c>
      <c r="D147" s="575"/>
      <c r="E147" s="575"/>
      <c r="F147" s="860">
        <v>46.833560258931961</v>
      </c>
      <c r="G147" s="669">
        <v>53.332729706804379</v>
      </c>
      <c r="H147" s="669">
        <v>49.957200651629861</v>
      </c>
      <c r="I147" s="669">
        <v>43.137711277398616</v>
      </c>
      <c r="J147" s="92"/>
      <c r="K147" s="92"/>
      <c r="L147" s="92"/>
      <c r="M147" s="92"/>
      <c r="N147" s="92"/>
      <c r="O147" s="92"/>
      <c r="P147" s="23"/>
      <c r="Q147" s="23"/>
    </row>
    <row r="148" spans="2:17" ht="12" thickTop="1">
      <c r="B148" s="20"/>
      <c r="C148" s="649" t="s">
        <v>288</v>
      </c>
      <c r="D148" s="201"/>
      <c r="E148" s="201"/>
      <c r="F148" s="577"/>
      <c r="G148" s="577"/>
      <c r="H148" s="577"/>
      <c r="I148" s="577"/>
      <c r="J148" s="92"/>
      <c r="K148" s="92"/>
      <c r="L148" s="92"/>
      <c r="M148" s="92"/>
      <c r="N148" s="92"/>
      <c r="O148" s="92"/>
      <c r="P148" s="23"/>
      <c r="Q148" s="23"/>
    </row>
    <row r="149" spans="2:17" ht="11.25">
      <c r="B149" s="20"/>
      <c r="C149" s="260"/>
      <c r="F149" s="91"/>
      <c r="G149" s="91"/>
      <c r="H149" s="91"/>
      <c r="I149" s="92"/>
      <c r="J149" s="92"/>
      <c r="K149" s="92"/>
      <c r="L149" s="92"/>
      <c r="M149" s="92"/>
      <c r="N149" s="92"/>
      <c r="O149" s="92"/>
      <c r="P149" s="23"/>
      <c r="Q149" s="23"/>
    </row>
    <row r="150" spans="2:17" ht="11.25">
      <c r="B150" s="20"/>
      <c r="C150" s="566" t="s">
        <v>289</v>
      </c>
      <c r="F150" s="91"/>
      <c r="G150" s="91"/>
      <c r="H150" s="91"/>
      <c r="I150" s="92"/>
      <c r="J150" s="92"/>
      <c r="K150" s="92"/>
      <c r="L150" s="92"/>
      <c r="M150" s="92"/>
      <c r="N150" s="92"/>
      <c r="O150" s="92"/>
      <c r="P150" s="23"/>
      <c r="Q150" s="23"/>
    </row>
    <row r="151" spans="2:17" ht="11.25">
      <c r="B151" s="20"/>
      <c r="C151" s="567" t="s">
        <v>285</v>
      </c>
      <c r="D151" s="234"/>
      <c r="E151" s="234"/>
      <c r="F151" s="252" t="s">
        <v>130</v>
      </c>
      <c r="G151" s="253" t="s">
        <v>131</v>
      </c>
      <c r="H151" s="252" t="s">
        <v>50</v>
      </c>
      <c r="I151" s="253" t="s">
        <v>51</v>
      </c>
      <c r="J151" s="92"/>
      <c r="K151" s="92"/>
      <c r="L151" s="92"/>
      <c r="M151" s="92"/>
      <c r="N151" s="92"/>
      <c r="O151" s="92"/>
      <c r="P151" s="23"/>
      <c r="Q151" s="23"/>
    </row>
    <row r="152" spans="2:17" ht="11.25">
      <c r="B152" s="20"/>
      <c r="C152" s="200" t="s">
        <v>67</v>
      </c>
      <c r="D152" s="139"/>
      <c r="E152" s="139"/>
      <c r="F152" s="859">
        <v>118.88</v>
      </c>
      <c r="G152" s="579">
        <v>111.6481391216026</v>
      </c>
      <c r="H152" s="580">
        <v>113.69288447194563</v>
      </c>
      <c r="I152" s="580">
        <v>107.67306914041026</v>
      </c>
      <c r="J152" s="92"/>
      <c r="K152" s="92"/>
      <c r="L152" s="92"/>
      <c r="M152" s="92"/>
      <c r="N152" s="92"/>
      <c r="O152" s="92"/>
      <c r="P152" s="23"/>
      <c r="Q152" s="23"/>
    </row>
    <row r="153" spans="2:17" ht="11.25">
      <c r="B153" s="20"/>
      <c r="C153" s="200" t="s">
        <v>68</v>
      </c>
      <c r="D153" s="139"/>
      <c r="E153" s="139"/>
      <c r="F153" s="859">
        <v>143.47999999999999</v>
      </c>
      <c r="G153" s="579">
        <v>145.80022458502927</v>
      </c>
      <c r="H153" s="578">
        <v>137.56934384098869</v>
      </c>
      <c r="I153" s="578">
        <v>137.39171818115074</v>
      </c>
      <c r="J153" s="92"/>
      <c r="K153" s="92"/>
      <c r="L153" s="92"/>
      <c r="M153" s="92"/>
      <c r="N153" s="92"/>
      <c r="O153" s="92"/>
      <c r="P153" s="23"/>
      <c r="Q153" s="23"/>
    </row>
    <row r="154" spans="2:17" ht="11.25">
      <c r="B154" s="20"/>
      <c r="C154" s="200" t="s">
        <v>69</v>
      </c>
      <c r="D154" s="139"/>
      <c r="E154" s="139"/>
      <c r="F154" s="859">
        <v>140.46</v>
      </c>
      <c r="G154" s="579">
        <v>146.53811075909914</v>
      </c>
      <c r="H154" s="578">
        <v>148.00437412887024</v>
      </c>
      <c r="I154" s="578">
        <v>120.13160032373025</v>
      </c>
      <c r="J154" s="92"/>
      <c r="K154" s="92"/>
      <c r="L154" s="92"/>
      <c r="M154" s="92"/>
      <c r="N154" s="92"/>
      <c r="O154" s="92"/>
      <c r="P154" s="23"/>
      <c r="Q154" s="23"/>
    </row>
    <row r="155" spans="2:17" ht="11.25">
      <c r="B155" s="20"/>
      <c r="C155" s="200" t="s">
        <v>70</v>
      </c>
      <c r="D155" s="139"/>
      <c r="E155" s="139"/>
      <c r="F155" s="859">
        <v>106.35</v>
      </c>
      <c r="G155" s="579">
        <v>103.08863961213289</v>
      </c>
      <c r="H155" s="578">
        <v>97.492202027487266</v>
      </c>
      <c r="I155" s="578">
        <v>92.063255327162707</v>
      </c>
      <c r="J155" s="92"/>
      <c r="K155" s="92"/>
      <c r="L155" s="92"/>
      <c r="M155" s="92"/>
      <c r="N155" s="92"/>
      <c r="O155" s="92"/>
      <c r="P155" s="23"/>
      <c r="Q155" s="23"/>
    </row>
    <row r="156" spans="2:17" ht="11.25">
      <c r="B156" s="20"/>
      <c r="C156" s="200" t="s">
        <v>73</v>
      </c>
      <c r="D156" s="139"/>
      <c r="E156" s="139"/>
      <c r="F156" s="859" t="s">
        <v>244</v>
      </c>
      <c r="G156" s="579" t="s">
        <v>244</v>
      </c>
      <c r="H156" s="579" t="s">
        <v>244</v>
      </c>
      <c r="I156" s="578">
        <v>37.868440315357354</v>
      </c>
      <c r="J156" s="92"/>
      <c r="K156" s="92"/>
      <c r="L156" s="92"/>
      <c r="M156" s="92"/>
      <c r="N156" s="92"/>
      <c r="O156" s="92"/>
      <c r="P156" s="23"/>
      <c r="Q156" s="23"/>
    </row>
    <row r="157" spans="2:17" ht="12" thickBot="1">
      <c r="B157" s="20"/>
      <c r="C157" s="575" t="s">
        <v>287</v>
      </c>
      <c r="D157" s="575"/>
      <c r="E157" s="575"/>
      <c r="F157" s="860">
        <v>128.99</v>
      </c>
      <c r="G157" s="670">
        <v>120.81075355004072</v>
      </c>
      <c r="H157" s="669">
        <v>121.32916159571919</v>
      </c>
      <c r="I157" s="669">
        <v>103.99063334444506</v>
      </c>
      <c r="J157" s="92"/>
      <c r="K157" s="92"/>
      <c r="L157" s="92"/>
      <c r="M157" s="92"/>
      <c r="N157" s="92"/>
      <c r="O157" s="92"/>
      <c r="P157" s="23"/>
      <c r="Q157" s="23"/>
    </row>
    <row r="158" spans="2:17" ht="12" thickTop="1">
      <c r="B158" s="20"/>
      <c r="C158" s="649" t="s">
        <v>290</v>
      </c>
      <c r="D158" s="201"/>
      <c r="E158" s="201"/>
      <c r="F158" s="883"/>
      <c r="G158" s="857"/>
      <c r="H158" s="858"/>
      <c r="I158" s="858"/>
      <c r="J158" s="92"/>
      <c r="K158" s="92"/>
      <c r="L158" s="92"/>
      <c r="M158" s="92"/>
      <c r="N158" s="92"/>
      <c r="O158" s="92"/>
      <c r="P158" s="23"/>
      <c r="Q158" s="23"/>
    </row>
    <row r="159" spans="2:17" ht="11.25">
      <c r="B159" s="20"/>
      <c r="C159" s="201"/>
      <c r="D159" s="201"/>
      <c r="E159" s="201"/>
      <c r="F159" s="577"/>
      <c r="G159" s="857"/>
      <c r="H159" s="858"/>
      <c r="I159" s="858"/>
      <c r="J159" s="92"/>
      <c r="K159" s="92"/>
      <c r="L159" s="92"/>
      <c r="M159" s="92"/>
      <c r="N159" s="92"/>
      <c r="O159" s="92"/>
      <c r="P159" s="23"/>
      <c r="Q159" s="23"/>
    </row>
    <row r="160" spans="2:17" ht="11.25">
      <c r="B160" s="20"/>
      <c r="C160" s="566" t="s">
        <v>291</v>
      </c>
      <c r="F160" s="91"/>
      <c r="G160" s="91"/>
      <c r="H160" s="91"/>
      <c r="I160" s="92"/>
      <c r="J160" s="92"/>
      <c r="K160" s="92"/>
      <c r="L160" s="92"/>
      <c r="M160" s="293"/>
      <c r="N160" s="40"/>
      <c r="O160" s="40"/>
      <c r="P160" s="23"/>
    </row>
    <row r="161" spans="2:17" ht="11.25">
      <c r="B161" s="20"/>
      <c r="C161" s="567" t="s">
        <v>285</v>
      </c>
      <c r="D161" s="234"/>
      <c r="E161" s="252" t="s">
        <v>129</v>
      </c>
      <c r="F161" s="252" t="s">
        <v>130</v>
      </c>
      <c r="G161" s="253" t="s">
        <v>131</v>
      </c>
      <c r="H161" s="252" t="s">
        <v>50</v>
      </c>
      <c r="I161" s="253" t="s">
        <v>51</v>
      </c>
      <c r="J161" s="92"/>
      <c r="K161" s="92"/>
      <c r="L161" s="92"/>
      <c r="M161" s="293"/>
      <c r="N161" s="40"/>
      <c r="O161" s="40"/>
      <c r="P161" s="23"/>
    </row>
    <row r="162" spans="2:17" ht="11.25">
      <c r="B162" s="20"/>
      <c r="C162" s="200" t="s">
        <v>67</v>
      </c>
      <c r="D162" s="139"/>
      <c r="E162" s="236">
        <v>0.27736855063601973</v>
      </c>
      <c r="F162" s="236">
        <v>0.26196116173327211</v>
      </c>
      <c r="G162" s="236">
        <v>0.70012198958180571</v>
      </c>
      <c r="H162" s="236">
        <v>1.0000000000000002</v>
      </c>
      <c r="I162" s="236">
        <v>1</v>
      </c>
      <c r="J162" s="92"/>
      <c r="K162" s="92"/>
      <c r="L162" s="92"/>
      <c r="M162" s="293"/>
      <c r="N162" s="40"/>
      <c r="O162" s="40"/>
      <c r="P162" s="23"/>
    </row>
    <row r="163" spans="2:17" ht="11.25">
      <c r="B163" s="20"/>
      <c r="C163" s="200" t="s">
        <v>68</v>
      </c>
      <c r="D163" s="139"/>
      <c r="E163" s="236">
        <v>0.23364333108423757</v>
      </c>
      <c r="F163" s="236">
        <v>0.21504330270607502</v>
      </c>
      <c r="G163" s="236">
        <v>0.58419161433512135</v>
      </c>
      <c r="H163" s="236">
        <v>1</v>
      </c>
      <c r="I163" s="236">
        <v>1</v>
      </c>
      <c r="J163" s="92"/>
      <c r="K163" s="92"/>
      <c r="L163" s="92"/>
      <c r="M163" s="293"/>
      <c r="N163" s="40"/>
      <c r="O163" s="40"/>
      <c r="P163" s="23"/>
    </row>
    <row r="164" spans="2:17" ht="11.25">
      <c r="B164" s="20"/>
      <c r="C164" s="200" t="s">
        <v>69</v>
      </c>
      <c r="D164" s="139"/>
      <c r="E164" s="236">
        <v>0.18799999999999997</v>
      </c>
      <c r="F164" s="236">
        <v>0.188</v>
      </c>
      <c r="G164" s="236">
        <v>0.74391528585628042</v>
      </c>
      <c r="H164" s="236">
        <v>1</v>
      </c>
      <c r="I164" s="236">
        <v>1</v>
      </c>
      <c r="J164" s="92"/>
      <c r="K164" s="92"/>
      <c r="L164" s="92"/>
      <c r="M164" s="293"/>
      <c r="N164" s="40"/>
      <c r="O164" s="40"/>
      <c r="P164" s="23"/>
    </row>
    <row r="165" spans="2:17" ht="11.25">
      <c r="B165" s="20"/>
      <c r="C165" s="200" t="s">
        <v>70</v>
      </c>
      <c r="D165" s="139"/>
      <c r="E165" s="236">
        <v>0.188</v>
      </c>
      <c r="F165" s="236">
        <v>0.188</v>
      </c>
      <c r="G165" s="236">
        <v>0.71069163282091041</v>
      </c>
      <c r="H165" s="236">
        <v>1</v>
      </c>
      <c r="I165" s="236">
        <v>1</v>
      </c>
      <c r="J165" s="92"/>
      <c r="K165" s="92"/>
      <c r="L165" s="92"/>
      <c r="M165" s="293"/>
      <c r="N165" s="40"/>
      <c r="O165" s="40"/>
      <c r="P165" s="23"/>
    </row>
    <row r="166" spans="2:17" ht="11.25">
      <c r="B166" s="20"/>
      <c r="C166" s="200" t="s">
        <v>73</v>
      </c>
      <c r="D166" s="139"/>
      <c r="E166" s="236" t="s">
        <v>244</v>
      </c>
      <c r="F166" s="236" t="s">
        <v>244</v>
      </c>
      <c r="G166" s="236" t="s">
        <v>244</v>
      </c>
      <c r="H166" s="236" t="s">
        <v>244</v>
      </c>
      <c r="I166" s="236">
        <v>0.99999999999999967</v>
      </c>
      <c r="J166" s="92"/>
      <c r="K166" s="92"/>
      <c r="L166" s="92"/>
      <c r="M166" s="293"/>
      <c r="N166" s="40"/>
      <c r="O166" s="40"/>
      <c r="P166" s="23"/>
    </row>
    <row r="167" spans="2:17" ht="11.25">
      <c r="B167" s="20"/>
      <c r="C167" s="200" t="s">
        <v>245</v>
      </c>
      <c r="D167" s="139"/>
      <c r="E167" s="236">
        <v>0.20637550963403037</v>
      </c>
      <c r="F167" s="236">
        <v>0.2046465046338419</v>
      </c>
      <c r="G167" s="236">
        <v>0.46882933286394896</v>
      </c>
      <c r="H167" s="236">
        <v>1</v>
      </c>
      <c r="I167" s="236">
        <v>1</v>
      </c>
      <c r="J167" s="92"/>
      <c r="K167" s="92"/>
      <c r="L167" s="92"/>
      <c r="M167" s="293"/>
      <c r="N167" s="40"/>
      <c r="O167" s="40"/>
      <c r="P167" s="23"/>
    </row>
    <row r="168" spans="2:17" ht="12" thickBot="1">
      <c r="B168" s="20"/>
      <c r="C168" s="575" t="s">
        <v>287</v>
      </c>
      <c r="D168" s="575"/>
      <c r="E168" s="576">
        <v>0.24800027911808339</v>
      </c>
      <c r="F168" s="576">
        <v>0.23976752591750583</v>
      </c>
      <c r="G168" s="576">
        <v>0.66784804749616122</v>
      </c>
      <c r="H168" s="576">
        <v>1.0000000000000002</v>
      </c>
      <c r="I168" s="576">
        <v>1</v>
      </c>
      <c r="J168" s="92"/>
      <c r="K168" s="92"/>
      <c r="L168" s="92"/>
      <c r="M168" s="92"/>
      <c r="N168" s="92"/>
      <c r="O168" s="92"/>
      <c r="P168" s="23"/>
      <c r="Q168" s="23"/>
    </row>
    <row r="169" spans="2:17" ht="24" customHeight="1" thickTop="1">
      <c r="B169" s="20"/>
      <c r="C169" s="1048" t="s">
        <v>292</v>
      </c>
      <c r="D169" s="1048"/>
      <c r="E169" s="1048"/>
      <c r="F169" s="1048"/>
      <c r="G169" s="1048"/>
      <c r="H169" s="1048"/>
      <c r="I169" s="1048"/>
      <c r="J169" s="92"/>
      <c r="K169" s="92"/>
      <c r="L169" s="92"/>
      <c r="M169" s="92"/>
      <c r="N169" s="92"/>
      <c r="O169" s="92"/>
      <c r="P169" s="23"/>
      <c r="Q169" s="23"/>
    </row>
    <row r="170" spans="2:17" ht="11.25">
      <c r="B170" s="20"/>
      <c r="C170" s="260"/>
      <c r="F170" s="91"/>
      <c r="G170" s="91"/>
      <c r="H170" s="91"/>
      <c r="I170" s="92"/>
      <c r="J170" s="92"/>
      <c r="K170" s="92"/>
      <c r="L170" s="92"/>
      <c r="M170" s="92"/>
      <c r="N170" s="92"/>
      <c r="O170" s="92"/>
      <c r="P170" s="23"/>
      <c r="Q170" s="23"/>
    </row>
    <row r="171" spans="2:17" ht="11.25">
      <c r="B171" s="20"/>
      <c r="C171" s="566" t="s">
        <v>293</v>
      </c>
      <c r="D171" s="201"/>
      <c r="E171" s="201"/>
      <c r="F171" s="577"/>
      <c r="G171" s="857"/>
      <c r="H171" s="858"/>
      <c r="I171" s="858"/>
      <c r="J171" s="92"/>
      <c r="K171" s="92"/>
      <c r="L171" s="92"/>
      <c r="M171" s="92"/>
      <c r="N171" s="92"/>
      <c r="O171" s="92"/>
      <c r="P171" s="23"/>
      <c r="Q171" s="23"/>
    </row>
    <row r="172" spans="2:17" ht="11.25">
      <c r="B172" s="20"/>
      <c r="C172" s="567" t="s">
        <v>285</v>
      </c>
      <c r="D172" s="234"/>
      <c r="E172" s="252" t="s">
        <v>129</v>
      </c>
      <c r="F172" s="252" t="s">
        <v>130</v>
      </c>
      <c r="G172" s="253" t="s">
        <v>131</v>
      </c>
      <c r="H172" s="252" t="s">
        <v>50</v>
      </c>
      <c r="I172" s="253" t="s">
        <v>51</v>
      </c>
      <c r="J172" s="92"/>
      <c r="K172" s="92"/>
      <c r="L172" s="92"/>
      <c r="M172" s="92"/>
      <c r="N172" s="92"/>
      <c r="O172" s="92"/>
      <c r="P172" s="23"/>
      <c r="Q172" s="23"/>
    </row>
    <row r="173" spans="2:17" ht="11.25">
      <c r="B173" s="20"/>
      <c r="C173" s="200" t="s">
        <v>67</v>
      </c>
      <c r="D173" s="139"/>
      <c r="E173" s="937">
        <v>100</v>
      </c>
      <c r="F173" s="937">
        <v>462.79</v>
      </c>
      <c r="G173" s="937">
        <v>562.75</v>
      </c>
      <c r="H173" s="937">
        <v>616.41</v>
      </c>
      <c r="I173" s="937">
        <v>616.41</v>
      </c>
      <c r="J173" s="92"/>
      <c r="K173" s="92"/>
      <c r="L173" s="92"/>
      <c r="M173" s="92"/>
      <c r="N173" s="92"/>
      <c r="O173" s="92"/>
      <c r="P173" s="23"/>
      <c r="Q173" s="23"/>
    </row>
    <row r="174" spans="2:17" ht="11.25">
      <c r="B174" s="20"/>
      <c r="C174" s="200" t="s">
        <v>68</v>
      </c>
      <c r="D174" s="139"/>
      <c r="E174" s="938">
        <v>91.2</v>
      </c>
      <c r="F174" s="938">
        <v>100</v>
      </c>
      <c r="G174" s="938">
        <v>190.8</v>
      </c>
      <c r="H174" s="939">
        <v>323.18</v>
      </c>
      <c r="I174" s="938">
        <v>323.18</v>
      </c>
      <c r="J174" s="92"/>
      <c r="K174" s="92"/>
      <c r="L174" s="92"/>
      <c r="M174" s="92"/>
      <c r="N174" s="92"/>
      <c r="O174" s="92"/>
      <c r="P174" s="23"/>
      <c r="Q174" s="23"/>
    </row>
    <row r="175" spans="2:17" ht="11.25">
      <c r="B175" s="20"/>
      <c r="C175" s="200" t="s">
        <v>69</v>
      </c>
      <c r="D175" s="139"/>
      <c r="E175" s="938">
        <v>0</v>
      </c>
      <c r="F175" s="938">
        <v>0</v>
      </c>
      <c r="G175" s="938">
        <v>0</v>
      </c>
      <c r="H175" s="939">
        <v>99.96</v>
      </c>
      <c r="I175" s="938">
        <v>100</v>
      </c>
      <c r="J175" s="92"/>
      <c r="K175" s="92"/>
      <c r="L175" s="92"/>
      <c r="M175" s="92"/>
      <c r="N175" s="92"/>
      <c r="O175" s="92"/>
      <c r="P175" s="23"/>
      <c r="Q175" s="23"/>
    </row>
    <row r="176" spans="2:17" ht="11.25">
      <c r="B176" s="20"/>
      <c r="C176" s="200" t="s">
        <v>70</v>
      </c>
      <c r="D176" s="139"/>
      <c r="E176" s="940">
        <v>0</v>
      </c>
      <c r="F176" s="940">
        <v>0</v>
      </c>
      <c r="G176" s="941">
        <v>99.96</v>
      </c>
      <c r="H176" s="940">
        <v>99.96</v>
      </c>
      <c r="I176" s="940">
        <v>99.96</v>
      </c>
      <c r="J176" s="92"/>
      <c r="K176" s="92"/>
      <c r="L176" s="92"/>
      <c r="M176" s="92"/>
      <c r="N176" s="92"/>
      <c r="O176" s="92"/>
      <c r="P176" s="23"/>
      <c r="Q176" s="23"/>
    </row>
    <row r="177" spans="1:17" ht="11.25">
      <c r="B177" s="20"/>
      <c r="C177" s="200" t="s">
        <v>73</v>
      </c>
      <c r="D177" s="139"/>
      <c r="E177" s="942" t="s">
        <v>244</v>
      </c>
      <c r="F177" s="942" t="s">
        <v>244</v>
      </c>
      <c r="G177" s="942" t="s">
        <v>244</v>
      </c>
      <c r="H177" s="578" t="s">
        <v>244</v>
      </c>
      <c r="I177" s="939">
        <v>1310</v>
      </c>
      <c r="J177" s="92"/>
      <c r="K177" s="92"/>
      <c r="L177" s="92"/>
      <c r="M177" s="92"/>
      <c r="N177" s="92"/>
      <c r="O177" s="92"/>
      <c r="P177" s="23"/>
      <c r="Q177" s="23"/>
    </row>
    <row r="178" spans="1:17" ht="12" thickBot="1">
      <c r="B178" s="20"/>
      <c r="C178" s="575" t="s">
        <v>287</v>
      </c>
      <c r="D178" s="575"/>
      <c r="E178" s="943">
        <f>SUM(E173:E176)</f>
        <v>191.2</v>
      </c>
      <c r="F178" s="943">
        <f>SUM(F173:F176)</f>
        <v>562.79</v>
      </c>
      <c r="G178" s="943">
        <f>SUM(G173:G176)</f>
        <v>853.51</v>
      </c>
      <c r="H178" s="943">
        <f>SUM(H173:H176)</f>
        <v>1139.51</v>
      </c>
      <c r="I178" s="943">
        <v>2449.5100000000002</v>
      </c>
      <c r="J178" s="92"/>
      <c r="K178" s="420"/>
      <c r="L178" s="92"/>
      <c r="M178" s="92"/>
      <c r="N178" s="92"/>
      <c r="O178" s="92"/>
      <c r="P178" s="23"/>
      <c r="Q178" s="23"/>
    </row>
    <row r="179" spans="1:17" ht="12" thickTop="1">
      <c r="B179" s="20"/>
      <c r="C179" s="201"/>
      <c r="D179" s="201"/>
      <c r="E179" s="916"/>
      <c r="F179" s="916"/>
      <c r="G179" s="916"/>
      <c r="H179" s="916"/>
      <c r="I179" s="916"/>
      <c r="J179" s="92"/>
      <c r="K179" s="92"/>
      <c r="L179" s="92"/>
      <c r="M179" s="92"/>
      <c r="N179" s="92"/>
      <c r="O179" s="92"/>
      <c r="P179" s="23"/>
      <c r="Q179" s="23"/>
    </row>
    <row r="180" spans="1:17" ht="11.25">
      <c r="B180" s="20"/>
      <c r="C180" s="201"/>
      <c r="D180" s="201"/>
      <c r="E180" s="201"/>
      <c r="F180" s="577"/>
      <c r="G180" s="857"/>
      <c r="H180" s="858"/>
      <c r="I180" s="858"/>
      <c r="J180" s="92"/>
      <c r="K180" s="92"/>
      <c r="L180" s="92"/>
      <c r="M180" s="92"/>
      <c r="N180" s="92"/>
      <c r="O180" s="92"/>
      <c r="P180" s="23"/>
      <c r="Q180" s="23"/>
    </row>
    <row r="181" spans="1:17" s="55" customFormat="1" ht="18.75" customHeight="1">
      <c r="A181" s="183"/>
      <c r="B181" s="184"/>
      <c r="C181" s="49" t="s">
        <v>294</v>
      </c>
      <c r="D181" s="53"/>
      <c r="E181" s="52"/>
      <c r="F181" s="53"/>
      <c r="G181" s="53"/>
      <c r="H181" s="226"/>
      <c r="I181" s="53"/>
      <c r="J181" s="53"/>
      <c r="K181" s="53"/>
      <c r="L181" s="53"/>
      <c r="M181" s="53"/>
      <c r="N181" s="53"/>
      <c r="O181" s="53"/>
      <c r="P181" s="54"/>
    </row>
    <row r="182" spans="1:17" ht="11.25">
      <c r="A182" s="6"/>
      <c r="B182" s="20"/>
      <c r="C182" s="185"/>
      <c r="D182" s="94"/>
      <c r="E182" s="94"/>
      <c r="F182" s="94"/>
      <c r="G182" s="94"/>
      <c r="H182" s="94"/>
      <c r="I182" s="94"/>
      <c r="J182" s="94"/>
      <c r="K182" s="94"/>
      <c r="L182" s="94"/>
      <c r="M182" s="94"/>
      <c r="N182" s="94"/>
      <c r="O182" s="568"/>
      <c r="P182" s="23"/>
    </row>
    <row r="183" spans="1:17" ht="11.25">
      <c r="B183" s="20"/>
      <c r="C183" s="53"/>
      <c r="D183" s="53"/>
      <c r="E183" s="53"/>
      <c r="F183" s="89"/>
      <c r="G183" s="88"/>
      <c r="H183" s="88"/>
      <c r="I183" s="90"/>
      <c r="J183" s="301"/>
      <c r="K183" s="301"/>
      <c r="P183" s="23"/>
    </row>
    <row r="184" spans="1:17" ht="36.75" customHeight="1">
      <c r="B184" s="20"/>
      <c r="C184" s="84"/>
      <c r="D184" s="84"/>
      <c r="E184" s="293" t="s">
        <v>295</v>
      </c>
      <c r="F184" s="293" t="s">
        <v>296</v>
      </c>
      <c r="G184" s="293" t="s">
        <v>297</v>
      </c>
      <c r="H184" s="293" t="s">
        <v>298</v>
      </c>
      <c r="I184" s="293" t="s">
        <v>299</v>
      </c>
      <c r="J184" s="293"/>
      <c r="K184" s="293"/>
      <c r="P184" s="23"/>
    </row>
    <row r="185" spans="1:17" ht="11.25">
      <c r="B185" s="20"/>
      <c r="E185" s="86" t="s">
        <v>65</v>
      </c>
      <c r="F185" s="87" t="s">
        <v>300</v>
      </c>
      <c r="G185" s="86" t="s">
        <v>301</v>
      </c>
      <c r="H185" s="86" t="s">
        <v>301</v>
      </c>
      <c r="I185" s="87" t="s">
        <v>301</v>
      </c>
      <c r="J185" s="86"/>
      <c r="K185" s="86"/>
      <c r="P185" s="23"/>
    </row>
    <row r="186" spans="1:17" ht="11.25">
      <c r="B186" s="20"/>
      <c r="C186" s="73" t="s">
        <v>243</v>
      </c>
      <c r="D186" s="73"/>
      <c r="E186" s="83"/>
      <c r="F186" s="83"/>
      <c r="G186" s="83"/>
      <c r="H186" s="83"/>
      <c r="I186" s="83"/>
      <c r="J186" s="539"/>
      <c r="K186" s="539"/>
      <c r="P186" s="23"/>
    </row>
    <row r="187" spans="1:17" ht="11.25">
      <c r="B187" s="20"/>
      <c r="C187" s="200" t="s">
        <v>67</v>
      </c>
      <c r="D187" s="139"/>
      <c r="E187" s="571">
        <v>259294.4</v>
      </c>
      <c r="F187" s="944">
        <v>0.41310587488133821</v>
      </c>
      <c r="G187" s="571">
        <v>109132.88727343311</v>
      </c>
      <c r="H187" s="572">
        <v>105544.41997343311</v>
      </c>
      <c r="I187" s="572">
        <v>3588.4672999999998</v>
      </c>
      <c r="J187" s="572"/>
      <c r="K187" s="572"/>
      <c r="P187" s="23"/>
    </row>
    <row r="188" spans="1:17" ht="11.25">
      <c r="B188" s="20"/>
      <c r="C188" s="73" t="s">
        <v>188</v>
      </c>
      <c r="D188" s="73"/>
      <c r="E188" s="83"/>
      <c r="F188" s="83"/>
      <c r="G188" s="83"/>
      <c r="H188" s="83"/>
      <c r="I188" s="83">
        <v>0</v>
      </c>
      <c r="J188" s="539"/>
      <c r="K188" s="539"/>
      <c r="P188" s="23"/>
    </row>
    <row r="189" spans="1:17" ht="12" customHeight="1">
      <c r="B189" s="20"/>
      <c r="C189" s="200" t="s">
        <v>68</v>
      </c>
      <c r="D189" s="139"/>
      <c r="E189" s="571">
        <v>65168.552197802201</v>
      </c>
      <c r="F189" s="944">
        <v>0.40960405203019862</v>
      </c>
      <c r="G189" s="571">
        <v>26693.303045161287</v>
      </c>
      <c r="H189" s="572">
        <v>26693.303045161287</v>
      </c>
      <c r="I189" s="572">
        <v>0</v>
      </c>
      <c r="J189" s="572"/>
      <c r="K189" s="572"/>
      <c r="P189" s="23"/>
    </row>
    <row r="190" spans="1:17" ht="12" customHeight="1">
      <c r="B190" s="20"/>
      <c r="C190" s="200" t="s">
        <v>69</v>
      </c>
      <c r="D190" s="139"/>
      <c r="E190" s="571">
        <v>30213</v>
      </c>
      <c r="F190" s="944">
        <v>0.54829617052262269</v>
      </c>
      <c r="G190" s="571">
        <v>19633.162400000001</v>
      </c>
      <c r="H190" s="572">
        <v>16565.672200000001</v>
      </c>
      <c r="I190" s="572">
        <v>3067.4902000000002</v>
      </c>
      <c r="J190" s="572"/>
      <c r="K190" s="581"/>
      <c r="P190" s="23"/>
    </row>
    <row r="191" spans="1:17" ht="11.25" customHeight="1">
      <c r="B191" s="20"/>
      <c r="C191" s="200" t="s">
        <v>70</v>
      </c>
      <c r="D191" s="139"/>
      <c r="E191" s="571">
        <v>13865</v>
      </c>
      <c r="F191" s="944">
        <v>8.8986657050126219E-2</v>
      </c>
      <c r="G191" s="571">
        <v>1895.9969999999998</v>
      </c>
      <c r="H191" s="572">
        <v>1233.8</v>
      </c>
      <c r="I191" s="572">
        <v>662.19699999999989</v>
      </c>
      <c r="J191" s="572"/>
      <c r="K191" s="572"/>
      <c r="P191" s="23"/>
    </row>
    <row r="192" spans="1:17" ht="11.25" customHeight="1">
      <c r="B192" s="20"/>
      <c r="C192" s="200" t="s">
        <v>73</v>
      </c>
      <c r="D192" s="139"/>
      <c r="E192" s="571">
        <v>53849.917582417576</v>
      </c>
      <c r="F192" s="944">
        <v>0.18929882926257624</v>
      </c>
      <c r="G192" s="571">
        <v>11315.283679068971</v>
      </c>
      <c r="H192" s="572">
        <v>11315.283679068971</v>
      </c>
      <c r="I192" s="935" t="s">
        <v>102</v>
      </c>
      <c r="J192" s="572"/>
      <c r="K192" s="572"/>
      <c r="P192" s="23"/>
    </row>
    <row r="193" spans="2:17" ht="11.25">
      <c r="B193" s="20"/>
      <c r="C193" s="73" t="s">
        <v>245</v>
      </c>
      <c r="D193" s="73"/>
      <c r="E193" s="83"/>
      <c r="F193" s="83"/>
      <c r="G193" s="83"/>
      <c r="H193" s="83"/>
      <c r="I193" s="83"/>
      <c r="J193" s="86"/>
      <c r="K193" s="86"/>
      <c r="P193" s="23"/>
    </row>
    <row r="194" spans="2:17" ht="11.25">
      <c r="B194" s="20"/>
      <c r="C194" s="200" t="s">
        <v>246</v>
      </c>
      <c r="D194" s="139"/>
      <c r="E194" s="920" t="s">
        <v>247</v>
      </c>
      <c r="F194" s="945" t="s">
        <v>247</v>
      </c>
      <c r="G194" s="571">
        <v>230.51352639137775</v>
      </c>
      <c r="H194" s="572">
        <v>230.51352639137775</v>
      </c>
      <c r="I194" s="572">
        <v>0</v>
      </c>
      <c r="J194" s="86"/>
      <c r="K194" s="86"/>
      <c r="P194" s="23"/>
    </row>
    <row r="195" spans="2:17" ht="12" thickBot="1">
      <c r="B195" s="20"/>
      <c r="C195" s="582" t="s">
        <v>74</v>
      </c>
      <c r="D195" s="56"/>
      <c r="E195" s="923">
        <v>422390.86978021974</v>
      </c>
      <c r="F195" s="946">
        <v>0.38334118917764931</v>
      </c>
      <c r="G195" s="923">
        <v>168901.14692405474</v>
      </c>
      <c r="H195" s="923">
        <v>161582.99242405471</v>
      </c>
      <c r="I195" s="923">
        <v>7318.1545000000006</v>
      </c>
      <c r="J195" s="91"/>
      <c r="K195" s="91"/>
      <c r="P195" s="23"/>
    </row>
    <row r="196" spans="2:17" ht="12" thickTop="1">
      <c r="B196" s="20"/>
      <c r="C196" s="503" t="s">
        <v>302</v>
      </c>
      <c r="E196" s="91"/>
      <c r="F196" s="91"/>
      <c r="G196" s="91"/>
      <c r="H196" s="92"/>
      <c r="I196" s="92"/>
      <c r="J196" s="92"/>
      <c r="K196" s="92"/>
      <c r="L196" s="92"/>
      <c r="M196" s="40"/>
      <c r="N196" s="40"/>
      <c r="O196" s="40"/>
      <c r="P196" s="23"/>
    </row>
    <row r="197" spans="2:17" ht="11.25">
      <c r="B197" s="20"/>
      <c r="C197" s="503" t="s">
        <v>249</v>
      </c>
      <c r="E197" s="91"/>
      <c r="F197" s="91"/>
      <c r="G197" s="91"/>
      <c r="H197" s="92"/>
      <c r="I197" s="92"/>
      <c r="J197" s="92"/>
      <c r="K197" s="92"/>
      <c r="L197" s="92"/>
      <c r="M197" s="40"/>
      <c r="N197" s="40"/>
      <c r="O197" s="40"/>
      <c r="P197" s="23"/>
    </row>
    <row r="198" spans="2:17" ht="11.25">
      <c r="B198" s="20"/>
      <c r="C198" s="260"/>
      <c r="E198" s="91"/>
      <c r="F198" s="91"/>
      <c r="G198" s="91"/>
      <c r="H198" s="92"/>
      <c r="I198" s="92"/>
      <c r="J198" s="92"/>
      <c r="K198" s="92"/>
      <c r="L198" s="92"/>
      <c r="M198" s="92"/>
      <c r="N198" s="92"/>
      <c r="O198" s="92"/>
      <c r="P198" s="23"/>
      <c r="Q198" s="23"/>
    </row>
    <row r="199" spans="2:17" ht="11.25">
      <c r="B199" s="20"/>
      <c r="C199" s="102" t="s">
        <v>303</v>
      </c>
      <c r="E199" s="91"/>
      <c r="F199" s="91"/>
      <c r="G199" s="91"/>
      <c r="H199" s="92"/>
      <c r="I199" s="92"/>
      <c r="J199" s="92"/>
      <c r="K199" s="92"/>
      <c r="L199" s="92"/>
      <c r="M199" s="92"/>
      <c r="N199" s="40"/>
      <c r="O199" s="40"/>
      <c r="P199" s="23"/>
    </row>
    <row r="200" spans="2:17" ht="11.25">
      <c r="B200" s="20"/>
      <c r="C200" s="542" t="s">
        <v>304</v>
      </c>
      <c r="D200" s="218"/>
      <c r="E200" s="252" t="s">
        <v>305</v>
      </c>
      <c r="F200" s="253" t="s">
        <v>130</v>
      </c>
      <c r="G200" s="253" t="s">
        <v>131</v>
      </c>
      <c r="H200" s="253" t="s">
        <v>50</v>
      </c>
      <c r="I200" s="253" t="s">
        <v>51</v>
      </c>
      <c r="J200" s="92"/>
      <c r="K200" s="92"/>
      <c r="L200" s="92"/>
      <c r="M200" s="92"/>
      <c r="N200" s="40"/>
      <c r="O200" s="40"/>
      <c r="P200" s="23"/>
    </row>
    <row r="201" spans="2:17" ht="11.25">
      <c r="B201" s="20"/>
      <c r="C201" s="200" t="s">
        <v>306</v>
      </c>
      <c r="D201" s="139"/>
      <c r="E201" s="583">
        <v>0.46356794903479137</v>
      </c>
      <c r="F201" s="583">
        <v>0.52570761246297815</v>
      </c>
      <c r="G201" s="583">
        <v>0.53257494924467752</v>
      </c>
      <c r="H201" s="583">
        <v>0.52725159754282236</v>
      </c>
      <c r="I201" s="583">
        <v>0.51382894269067347</v>
      </c>
      <c r="J201" s="92"/>
      <c r="K201" s="92"/>
      <c r="L201" s="92"/>
      <c r="M201" s="92"/>
      <c r="N201" s="40"/>
      <c r="O201" s="40"/>
      <c r="P201" s="23"/>
    </row>
    <row r="202" spans="2:17" ht="11.25">
      <c r="B202" s="20"/>
      <c r="C202" s="200" t="s">
        <v>307</v>
      </c>
      <c r="D202" s="139"/>
      <c r="E202" s="583">
        <v>0.23864547870025751</v>
      </c>
      <c r="F202" s="583">
        <v>0.50722177066069896</v>
      </c>
      <c r="G202" s="583">
        <v>0.43531111050677829</v>
      </c>
      <c r="H202" s="583">
        <v>0.39732511183595237</v>
      </c>
      <c r="I202" s="583">
        <v>0.42827899101121192</v>
      </c>
      <c r="J202" s="92"/>
      <c r="K202" s="92"/>
      <c r="L202" s="92"/>
      <c r="M202" s="92"/>
      <c r="N202" s="40"/>
      <c r="O202" s="40"/>
      <c r="P202" s="23"/>
    </row>
    <row r="203" spans="2:17" ht="11.25">
      <c r="B203" s="20"/>
      <c r="C203" s="200" t="s">
        <v>308</v>
      </c>
      <c r="D203" s="139"/>
      <c r="E203" s="583">
        <v>0.11864615033475351</v>
      </c>
      <c r="F203" s="583">
        <v>0.17612051132445763</v>
      </c>
      <c r="G203" s="583">
        <v>0.17094523559208641</v>
      </c>
      <c r="H203" s="583">
        <v>0.16627656428239468</v>
      </c>
      <c r="I203" s="583">
        <v>0.20309539329128073</v>
      </c>
      <c r="J203" s="92"/>
      <c r="K203" s="92"/>
      <c r="L203" s="92"/>
      <c r="M203" s="92"/>
      <c r="N203" s="40"/>
      <c r="O203" s="40"/>
      <c r="P203" s="23"/>
    </row>
    <row r="204" spans="2:17" ht="11.25">
      <c r="B204" s="20"/>
      <c r="C204" s="200" t="s">
        <v>309</v>
      </c>
      <c r="D204" s="139"/>
      <c r="E204" s="583">
        <v>0.32665597191943291</v>
      </c>
      <c r="F204" s="583">
        <v>0.25160145172895415</v>
      </c>
      <c r="G204" s="583">
        <v>0.32912912233039016</v>
      </c>
      <c r="H204" s="583">
        <v>0.30614702154626111</v>
      </c>
      <c r="I204" s="583">
        <v>0.22878403611939466</v>
      </c>
      <c r="J204" s="92"/>
      <c r="K204" s="92"/>
      <c r="L204" s="92"/>
      <c r="M204" s="92"/>
      <c r="N204" s="40"/>
      <c r="O204" s="40"/>
      <c r="P204" s="23"/>
    </row>
    <row r="205" spans="2:17" ht="11.25">
      <c r="B205" s="20"/>
      <c r="C205" s="200" t="s">
        <v>310</v>
      </c>
      <c r="D205" s="19"/>
      <c r="E205" s="583">
        <v>3.1512574743212181E-2</v>
      </c>
      <c r="F205" s="583">
        <v>0.34921367827657024</v>
      </c>
      <c r="G205" s="583">
        <v>0.36658973305954823</v>
      </c>
      <c r="H205" s="583">
        <v>0.48476633354153648</v>
      </c>
      <c r="I205" s="583">
        <v>0.22812795130837982</v>
      </c>
      <c r="J205" s="92"/>
      <c r="K205" s="92"/>
      <c r="L205" s="92"/>
      <c r="M205" s="92"/>
      <c r="N205" s="40"/>
      <c r="O205" s="40"/>
      <c r="P205" s="23"/>
    </row>
    <row r="206" spans="2:17" ht="12" thickBot="1">
      <c r="B206" s="20"/>
      <c r="C206" s="235" t="s">
        <v>311</v>
      </c>
      <c r="D206" s="238"/>
      <c r="E206" s="584">
        <v>0.30520405195070682</v>
      </c>
      <c r="F206" s="584">
        <v>0.44730497981219658</v>
      </c>
      <c r="G206" s="584">
        <v>0.42807103862250362</v>
      </c>
      <c r="H206" s="584">
        <v>0.41354807001774313</v>
      </c>
      <c r="I206" s="584">
        <v>0.38254376215122804</v>
      </c>
      <c r="J206" s="92"/>
      <c r="K206" s="92"/>
      <c r="L206" s="92"/>
      <c r="M206" s="92"/>
      <c r="N206" s="40"/>
      <c r="O206" s="40"/>
      <c r="P206" s="23"/>
    </row>
    <row r="207" spans="2:17" ht="12" thickTop="1">
      <c r="B207" s="20"/>
      <c r="C207" s="503" t="s">
        <v>312</v>
      </c>
      <c r="E207" s="91"/>
      <c r="F207" s="91"/>
      <c r="G207" s="91"/>
      <c r="H207" s="92"/>
      <c r="I207" s="92"/>
      <c r="J207" s="92"/>
      <c r="K207" s="92"/>
      <c r="L207" s="92"/>
      <c r="M207" s="92"/>
      <c r="N207" s="40"/>
      <c r="O207" s="40"/>
      <c r="P207" s="23"/>
    </row>
    <row r="208" spans="2:17" ht="11.25">
      <c r="B208" s="20"/>
      <c r="C208" s="503" t="s">
        <v>313</v>
      </c>
      <c r="E208" s="91"/>
      <c r="F208" s="91"/>
      <c r="G208" s="91"/>
      <c r="H208" s="92"/>
      <c r="I208" s="92"/>
      <c r="J208" s="92"/>
      <c r="K208" s="92"/>
      <c r="L208" s="92"/>
      <c r="M208" s="92"/>
      <c r="N208" s="40"/>
      <c r="O208" s="40"/>
      <c r="P208" s="23"/>
    </row>
    <row r="209" spans="2:16" ht="11.25">
      <c r="B209" s="20"/>
      <c r="C209" s="503"/>
      <c r="E209" s="91"/>
      <c r="F209" s="91"/>
      <c r="G209" s="91"/>
      <c r="H209" s="92"/>
      <c r="I209" s="92"/>
      <c r="J209" s="92"/>
      <c r="K209" s="92"/>
      <c r="L209" s="92"/>
      <c r="M209" s="92"/>
      <c r="N209" s="40"/>
      <c r="O209" s="40"/>
      <c r="P209" s="23"/>
    </row>
    <row r="210" spans="2:16" ht="11.25">
      <c r="B210" s="20"/>
      <c r="C210" s="503"/>
      <c r="E210" s="91"/>
      <c r="F210" s="91"/>
      <c r="G210" s="91"/>
      <c r="H210" s="92"/>
      <c r="I210" s="92"/>
      <c r="J210" s="92"/>
      <c r="K210" s="92"/>
      <c r="L210" s="92"/>
      <c r="M210" s="92"/>
      <c r="N210" s="40"/>
      <c r="O210" s="40"/>
      <c r="P210" s="23"/>
    </row>
    <row r="211" spans="2:16" ht="11.25">
      <c r="B211" s="20"/>
      <c r="C211" s="102" t="s">
        <v>314</v>
      </c>
      <c r="E211" s="91"/>
      <c r="F211" s="91"/>
      <c r="G211" s="91"/>
      <c r="H211" s="92"/>
      <c r="I211" s="92"/>
      <c r="J211" s="92"/>
      <c r="K211" s="92"/>
      <c r="L211" s="92"/>
      <c r="M211" s="92"/>
      <c r="N211" s="40"/>
      <c r="O211" s="40"/>
      <c r="P211" s="23"/>
    </row>
    <row r="212" spans="2:16" ht="11.25">
      <c r="B212" s="20"/>
      <c r="C212" s="542" t="s">
        <v>304</v>
      </c>
      <c r="D212" s="218"/>
      <c r="E212" s="252" t="s">
        <v>129</v>
      </c>
      <c r="F212" s="253" t="s">
        <v>130</v>
      </c>
      <c r="G212" s="253" t="s">
        <v>131</v>
      </c>
      <c r="H212" s="253" t="s">
        <v>50</v>
      </c>
      <c r="I212" s="253" t="s">
        <v>51</v>
      </c>
      <c r="J212" s="92"/>
      <c r="K212" s="92"/>
      <c r="L212" s="92"/>
      <c r="M212" s="92"/>
      <c r="N212" s="40"/>
      <c r="O212" s="40"/>
      <c r="P212" s="23"/>
    </row>
    <row r="213" spans="2:16" ht="11.25">
      <c r="B213" s="20"/>
      <c r="C213" s="200" t="s">
        <v>306</v>
      </c>
      <c r="D213" s="139"/>
      <c r="E213" s="152">
        <v>84408.76999999999</v>
      </c>
      <c r="F213" s="152">
        <v>78934.472303703704</v>
      </c>
      <c r="G213" s="152">
        <v>80185.304510000002</v>
      </c>
      <c r="H213" s="152">
        <v>79015.506162559992</v>
      </c>
      <c r="I213" s="152">
        <v>70269.988450761288</v>
      </c>
      <c r="J213" s="92"/>
      <c r="K213" s="92"/>
      <c r="L213" s="92"/>
      <c r="M213" s="92"/>
      <c r="N213" s="40"/>
      <c r="O213" s="40"/>
      <c r="P213" s="23"/>
    </row>
    <row r="214" spans="2:16" ht="11.25">
      <c r="B214" s="20"/>
      <c r="C214" s="200" t="s">
        <v>307</v>
      </c>
      <c r="D214" s="139"/>
      <c r="E214" s="152">
        <v>46614.86</v>
      </c>
      <c r="F214" s="152">
        <v>96101.28</v>
      </c>
      <c r="G214" s="152">
        <v>64667.127849999997</v>
      </c>
      <c r="H214" s="152">
        <v>54849.142388505883</v>
      </c>
      <c r="I214" s="152">
        <v>59129.482335980952</v>
      </c>
      <c r="J214" s="92"/>
      <c r="K214" s="92"/>
      <c r="L214" s="92"/>
      <c r="M214" s="92"/>
      <c r="N214" s="40"/>
      <c r="O214" s="40"/>
      <c r="P214" s="23"/>
    </row>
    <row r="215" spans="2:16" ht="11.25">
      <c r="B215" s="20"/>
      <c r="C215" s="200" t="s">
        <v>308</v>
      </c>
      <c r="D215" s="139"/>
      <c r="E215" s="152">
        <v>6237.9400000000005</v>
      </c>
      <c r="F215" s="152">
        <v>8301</v>
      </c>
      <c r="G215" s="152">
        <v>13083.869999999999</v>
      </c>
      <c r="H215" s="152">
        <v>7871.2</v>
      </c>
      <c r="I215" s="152">
        <v>12209.901769275544</v>
      </c>
      <c r="J215" s="92"/>
      <c r="K215" s="92"/>
      <c r="L215" s="92"/>
      <c r="M215" s="92"/>
      <c r="N215" s="40"/>
      <c r="O215" s="40"/>
      <c r="P215" s="23"/>
    </row>
    <row r="216" spans="2:16" ht="11.25">
      <c r="B216" s="20"/>
      <c r="C216" s="200" t="s">
        <v>309</v>
      </c>
      <c r="D216" s="139"/>
      <c r="E216" s="152">
        <v>23824</v>
      </c>
      <c r="F216" s="152">
        <v>11889.174999999999</v>
      </c>
      <c r="G216" s="152">
        <v>8048.7000000000007</v>
      </c>
      <c r="H216" s="152">
        <v>9662</v>
      </c>
      <c r="I216" s="152">
        <v>8209</v>
      </c>
      <c r="J216" s="92"/>
      <c r="K216" s="92"/>
      <c r="L216" s="92"/>
      <c r="M216" s="92"/>
      <c r="N216" s="40"/>
      <c r="O216" s="40"/>
      <c r="P216" s="23"/>
    </row>
    <row r="217" spans="2:16" ht="11.25">
      <c r="B217" s="20"/>
      <c r="C217" s="200" t="s">
        <v>310</v>
      </c>
      <c r="D217" s="19"/>
      <c r="E217" s="152">
        <v>874</v>
      </c>
      <c r="F217" s="152">
        <v>3897.9230769230771</v>
      </c>
      <c r="G217" s="152">
        <v>4106.1715999999997</v>
      </c>
      <c r="H217" s="152">
        <v>5432.7762999999995</v>
      </c>
      <c r="I217" s="152">
        <v>11764.619868036962</v>
      </c>
      <c r="J217" s="92"/>
      <c r="K217" s="92"/>
      <c r="L217" s="92"/>
      <c r="M217" s="92"/>
      <c r="N217" s="40"/>
      <c r="O217" s="40"/>
      <c r="P217" s="23"/>
    </row>
    <row r="218" spans="2:16" ht="12" thickBot="1">
      <c r="B218" s="20"/>
      <c r="C218" s="235" t="s">
        <v>311</v>
      </c>
      <c r="D218" s="238"/>
      <c r="E218" s="700">
        <v>161959.57</v>
      </c>
      <c r="F218" s="700">
        <v>199123.85038062677</v>
      </c>
      <c r="G218" s="700">
        <v>170091</v>
      </c>
      <c r="H218" s="700">
        <v>156830.62485106589</v>
      </c>
      <c r="I218" s="700">
        <v>161582.99242405474</v>
      </c>
      <c r="J218" s="92"/>
      <c r="K218" s="92"/>
      <c r="L218" s="92"/>
      <c r="M218" s="92"/>
      <c r="N218" s="40"/>
      <c r="O218" s="40"/>
      <c r="P218" s="23"/>
    </row>
    <row r="219" spans="2:16" ht="12" thickTop="1">
      <c r="B219" s="20"/>
      <c r="C219" s="201"/>
      <c r="D219" s="19"/>
      <c r="E219" s="706"/>
      <c r="F219" s="706"/>
      <c r="G219" s="706"/>
      <c r="H219" s="706"/>
      <c r="I219" s="92"/>
      <c r="J219" s="92"/>
      <c r="K219" s="92"/>
      <c r="L219" s="92"/>
      <c r="M219" s="92"/>
      <c r="N219" s="40"/>
      <c r="O219" s="40"/>
      <c r="P219" s="23"/>
    </row>
    <row r="220" spans="2:16" ht="11.25">
      <c r="B220" s="20"/>
      <c r="C220" s="503"/>
      <c r="E220" s="91"/>
      <c r="F220" s="91"/>
      <c r="G220" s="91"/>
      <c r="H220" s="92"/>
      <c r="I220" s="92"/>
      <c r="J220" s="92"/>
      <c r="K220" s="92"/>
      <c r="L220" s="92"/>
      <c r="M220" s="92"/>
      <c r="N220" s="40"/>
      <c r="O220" s="40"/>
      <c r="P220" s="23"/>
    </row>
    <row r="221" spans="2:16" ht="11.25">
      <c r="B221" s="20"/>
      <c r="C221" s="232" t="s">
        <v>315</v>
      </c>
      <c r="E221" s="91"/>
      <c r="F221" s="91"/>
      <c r="G221" s="91"/>
      <c r="H221" s="92"/>
      <c r="I221" s="92"/>
      <c r="J221" s="92"/>
      <c r="K221" s="92"/>
      <c r="L221" s="92"/>
      <c r="M221" s="92"/>
      <c r="N221" s="40"/>
      <c r="O221" s="40"/>
      <c r="P221" s="23"/>
    </row>
    <row r="222" spans="2:16" ht="11.25">
      <c r="B222" s="20"/>
      <c r="C222" s="542" t="s">
        <v>141</v>
      </c>
      <c r="D222" s="218"/>
      <c r="E222" s="252" t="s">
        <v>316</v>
      </c>
      <c r="F222" s="91"/>
      <c r="G222" s="91"/>
      <c r="H222" s="92"/>
      <c r="I222" s="92"/>
      <c r="J222" s="92"/>
      <c r="K222" s="92"/>
      <c r="L222" s="92"/>
      <c r="M222" s="92"/>
      <c r="N222" s="40"/>
      <c r="O222" s="40"/>
      <c r="P222" s="23"/>
    </row>
    <row r="223" spans="2:16" ht="11.25">
      <c r="B223" s="20"/>
      <c r="C223" s="200" t="s">
        <v>311</v>
      </c>
      <c r="D223" s="139"/>
      <c r="E223" s="583" t="s">
        <v>317</v>
      </c>
      <c r="F223" s="91"/>
      <c r="G223" s="91"/>
      <c r="H223" s="92"/>
      <c r="I223" s="92"/>
      <c r="J223" s="92"/>
      <c r="K223" s="92"/>
      <c r="L223" s="92"/>
      <c r="M223" s="92"/>
      <c r="N223" s="40"/>
      <c r="O223" s="40"/>
      <c r="P223" s="23"/>
    </row>
    <row r="224" spans="2:16" ht="11.25">
      <c r="B224" s="20"/>
      <c r="C224" s="243" t="s">
        <v>306</v>
      </c>
      <c r="D224" s="232"/>
      <c r="E224" s="583" t="s">
        <v>318</v>
      </c>
      <c r="F224" s="91"/>
      <c r="G224" s="91"/>
      <c r="H224" s="92"/>
      <c r="I224" s="92"/>
      <c r="J224" s="92"/>
      <c r="K224" s="92"/>
      <c r="L224" s="92"/>
      <c r="M224" s="92"/>
      <c r="N224" s="40"/>
      <c r="O224" s="40"/>
      <c r="P224" s="23"/>
    </row>
    <row r="225" spans="2:16" ht="11.25">
      <c r="B225" s="20"/>
      <c r="C225" s="243" t="s">
        <v>307</v>
      </c>
      <c r="D225" s="232"/>
      <c r="E225" s="583" t="s">
        <v>319</v>
      </c>
      <c r="F225" s="91"/>
      <c r="G225" s="91"/>
      <c r="H225" s="92"/>
      <c r="I225" s="92"/>
      <c r="J225" s="92"/>
      <c r="K225" s="92"/>
      <c r="L225" s="92"/>
      <c r="M225" s="92"/>
      <c r="N225" s="40"/>
      <c r="O225" s="40"/>
      <c r="P225" s="23"/>
    </row>
    <row r="226" spans="2:16" ht="11.25">
      <c r="B226" s="20"/>
      <c r="C226" s="243" t="s">
        <v>308</v>
      </c>
      <c r="D226" s="232"/>
      <c r="E226" s="583" t="s">
        <v>317</v>
      </c>
      <c r="F226" s="91"/>
      <c r="G226" s="91"/>
      <c r="H226" s="92"/>
      <c r="I226" s="92"/>
      <c r="J226" s="92"/>
      <c r="K226" s="92"/>
      <c r="L226" s="92"/>
      <c r="M226" s="92"/>
      <c r="N226" s="40"/>
      <c r="O226" s="40"/>
      <c r="P226" s="23"/>
    </row>
    <row r="227" spans="2:16" ht="11.25">
      <c r="B227" s="20"/>
      <c r="C227" s="243" t="s">
        <v>309</v>
      </c>
      <c r="D227" s="232"/>
      <c r="E227" s="583" t="s">
        <v>319</v>
      </c>
      <c r="F227" s="91"/>
      <c r="G227" s="91"/>
      <c r="H227" s="92"/>
      <c r="I227" s="92"/>
      <c r="J227" s="92"/>
      <c r="K227" s="92"/>
      <c r="L227" s="92"/>
      <c r="M227" s="92"/>
      <c r="N227" s="40"/>
      <c r="O227" s="40"/>
      <c r="P227" s="23"/>
    </row>
    <row r="228" spans="2:16" ht="11.25">
      <c r="B228" s="20"/>
      <c r="C228" s="243" t="s">
        <v>310</v>
      </c>
      <c r="D228" s="232"/>
      <c r="E228" s="583" t="s">
        <v>317</v>
      </c>
      <c r="F228" s="91"/>
      <c r="G228" s="91"/>
      <c r="H228" s="92"/>
      <c r="I228" s="92"/>
      <c r="J228" s="92"/>
      <c r="K228" s="92"/>
      <c r="L228" s="92"/>
      <c r="M228" s="92"/>
      <c r="N228" s="40"/>
      <c r="O228" s="40"/>
      <c r="P228" s="23"/>
    </row>
    <row r="229" spans="2:16" ht="11.25">
      <c r="B229" s="20"/>
      <c r="C229" s="260"/>
      <c r="E229" s="91"/>
      <c r="F229" s="91"/>
      <c r="G229" s="91"/>
      <c r="H229" s="92"/>
      <c r="I229" s="92"/>
      <c r="J229" s="92"/>
      <c r="K229" s="92"/>
      <c r="L229" s="92"/>
      <c r="M229" s="92"/>
      <c r="N229" s="40"/>
      <c r="O229" s="40"/>
      <c r="P229" s="23"/>
    </row>
    <row r="230" spans="2:16" ht="11.25">
      <c r="B230" s="20"/>
      <c r="C230" s="260"/>
      <c r="E230" s="91"/>
      <c r="F230" s="91"/>
      <c r="G230" s="91"/>
      <c r="H230" s="92"/>
      <c r="I230" s="92"/>
      <c r="J230" s="92"/>
      <c r="K230" s="92"/>
      <c r="L230" s="92"/>
      <c r="M230" s="92"/>
      <c r="N230" s="40"/>
      <c r="O230" s="40"/>
      <c r="P230" s="23"/>
    </row>
    <row r="231" spans="2:16" ht="11.25">
      <c r="B231" s="20"/>
      <c r="C231" s="260"/>
      <c r="E231" s="91"/>
      <c r="F231" s="91"/>
      <c r="G231" s="91"/>
      <c r="H231" s="92"/>
      <c r="I231" s="92"/>
      <c r="J231" s="92"/>
      <c r="K231" s="92"/>
      <c r="L231" s="92"/>
      <c r="M231" s="92"/>
      <c r="N231" s="40"/>
      <c r="O231" s="40"/>
      <c r="P231" s="23"/>
    </row>
    <row r="232" spans="2:16" ht="11.25">
      <c r="B232" s="20"/>
      <c r="C232" s="260"/>
      <c r="E232" s="91"/>
      <c r="F232" s="91"/>
      <c r="G232" s="91"/>
      <c r="H232" s="92"/>
      <c r="I232" s="92"/>
      <c r="J232" s="92"/>
      <c r="K232" s="92"/>
      <c r="L232" s="92"/>
      <c r="M232" s="92"/>
      <c r="N232" s="40"/>
      <c r="O232" s="40"/>
      <c r="P232" s="23"/>
    </row>
    <row r="233" spans="2:16" ht="11.25">
      <c r="B233" s="20"/>
      <c r="C233" s="260"/>
      <c r="E233" s="91"/>
      <c r="F233" s="91"/>
      <c r="G233" s="91"/>
      <c r="H233" s="92"/>
      <c r="I233" s="92"/>
      <c r="J233" s="92"/>
      <c r="K233" s="92"/>
      <c r="L233" s="92"/>
      <c r="M233" s="92"/>
      <c r="N233" s="40"/>
      <c r="O233" s="40"/>
      <c r="P233" s="23"/>
    </row>
    <row r="234" spans="2:16" ht="11.25">
      <c r="B234" s="20"/>
      <c r="C234" s="260"/>
      <c r="E234" s="91"/>
      <c r="F234" s="91"/>
      <c r="G234" s="91"/>
      <c r="H234" s="92"/>
      <c r="I234" s="92"/>
      <c r="J234" s="92"/>
      <c r="K234" s="92"/>
      <c r="L234" s="92"/>
      <c r="M234" s="92"/>
      <c r="N234" s="40"/>
      <c r="O234" s="40"/>
      <c r="P234" s="23"/>
    </row>
    <row r="235" spans="2:16" ht="11.25">
      <c r="B235" s="20"/>
      <c r="C235" s="260"/>
      <c r="E235" s="91"/>
      <c r="F235" s="91"/>
      <c r="G235" s="91"/>
      <c r="H235" s="92"/>
      <c r="I235" s="92"/>
      <c r="J235" s="92"/>
      <c r="K235" s="92"/>
      <c r="L235" s="92"/>
      <c r="M235" s="92"/>
      <c r="N235" s="40"/>
      <c r="O235" s="40"/>
      <c r="P235" s="23"/>
    </row>
    <row r="236" spans="2:16" ht="11.25">
      <c r="B236" s="20"/>
      <c r="C236" s="260"/>
      <c r="E236" s="91"/>
      <c r="F236" s="91"/>
      <c r="G236" s="91"/>
      <c r="H236" s="92"/>
      <c r="I236" s="92"/>
      <c r="J236" s="92"/>
      <c r="K236" s="92"/>
      <c r="L236" s="92"/>
      <c r="M236" s="92"/>
      <c r="N236" s="40"/>
      <c r="O236" s="40"/>
      <c r="P236" s="23"/>
    </row>
    <row r="237" spans="2:16" ht="11.25">
      <c r="B237" s="20"/>
      <c r="C237" s="260"/>
      <c r="E237" s="91"/>
      <c r="F237" s="91"/>
      <c r="G237" s="91"/>
      <c r="H237" s="92"/>
      <c r="I237" s="92"/>
      <c r="J237" s="92"/>
      <c r="K237" s="92"/>
      <c r="L237" s="92"/>
      <c r="M237" s="92"/>
      <c r="N237" s="40"/>
      <c r="O237" s="40"/>
      <c r="P237" s="23"/>
    </row>
    <row r="238" spans="2:16" ht="11.25">
      <c r="B238" s="20"/>
      <c r="C238" s="260"/>
      <c r="E238" s="91"/>
      <c r="F238" s="91"/>
      <c r="G238" s="91"/>
      <c r="H238" s="92"/>
      <c r="I238" s="92"/>
      <c r="J238" s="92"/>
      <c r="K238" s="92"/>
      <c r="L238" s="92"/>
      <c r="M238" s="92"/>
      <c r="N238" s="40"/>
      <c r="O238" s="40"/>
      <c r="P238" s="23"/>
    </row>
    <row r="239" spans="2:16" ht="11.25">
      <c r="B239" s="20"/>
      <c r="C239" s="260"/>
      <c r="E239" s="91"/>
      <c r="F239" s="91"/>
      <c r="G239" s="91"/>
      <c r="H239" s="92"/>
      <c r="I239" s="92"/>
      <c r="J239" s="92"/>
      <c r="K239" s="92"/>
      <c r="L239" s="92"/>
      <c r="M239" s="92"/>
      <c r="N239" s="40"/>
      <c r="O239" s="40"/>
      <c r="P239" s="23"/>
    </row>
    <row r="240" spans="2:16" ht="11.25">
      <c r="B240" s="20"/>
      <c r="C240" s="260"/>
      <c r="E240" s="91"/>
      <c r="F240" s="91"/>
      <c r="G240" s="91"/>
      <c r="H240" s="92"/>
      <c r="I240" s="92"/>
      <c r="J240" s="92"/>
      <c r="K240" s="92"/>
      <c r="L240" s="92"/>
      <c r="M240" s="92"/>
      <c r="N240" s="40"/>
      <c r="O240" s="40"/>
      <c r="P240" s="23"/>
    </row>
    <row r="241" spans="2:16" ht="11.25">
      <c r="B241" s="20"/>
      <c r="C241" s="260"/>
      <c r="E241" s="91"/>
      <c r="F241" s="91"/>
      <c r="G241" s="91"/>
      <c r="H241" s="92"/>
      <c r="I241" s="92"/>
      <c r="J241" s="92"/>
      <c r="K241" s="92"/>
      <c r="L241" s="92"/>
      <c r="M241" s="92"/>
      <c r="N241" s="40"/>
      <c r="O241" s="40"/>
      <c r="P241" s="23"/>
    </row>
    <row r="242" spans="2:16" ht="11.25">
      <c r="B242" s="20"/>
      <c r="C242" s="260"/>
      <c r="E242" s="91"/>
      <c r="F242" s="91"/>
      <c r="G242" s="91"/>
      <c r="H242" s="92"/>
      <c r="I242" s="92"/>
      <c r="J242" s="92"/>
      <c r="K242" s="92"/>
      <c r="L242" s="92"/>
      <c r="M242" s="92"/>
      <c r="N242" s="40"/>
      <c r="O242" s="40"/>
      <c r="P242" s="23"/>
    </row>
    <row r="243" spans="2:16" ht="11.25">
      <c r="B243" s="20"/>
      <c r="C243" s="260"/>
      <c r="E243" s="91"/>
      <c r="F243" s="91"/>
      <c r="G243" s="91"/>
      <c r="H243" s="92"/>
      <c r="I243" s="92"/>
      <c r="J243" s="92"/>
      <c r="K243" s="92"/>
      <c r="L243" s="92"/>
      <c r="M243" s="92"/>
      <c r="N243" s="40"/>
      <c r="O243" s="40"/>
      <c r="P243" s="23"/>
    </row>
    <row r="244" spans="2:16" ht="11.25">
      <c r="B244" s="20"/>
      <c r="C244" s="260"/>
      <c r="E244" s="91"/>
      <c r="F244" s="91"/>
      <c r="G244" s="91"/>
      <c r="H244" s="92"/>
      <c r="I244" s="92"/>
      <c r="J244" s="92"/>
      <c r="K244" s="92"/>
      <c r="L244" s="92"/>
      <c r="M244" s="92"/>
      <c r="N244" s="40"/>
      <c r="O244" s="40"/>
      <c r="P244" s="23"/>
    </row>
    <row r="245" spans="2:16" ht="11.25">
      <c r="B245" s="20"/>
      <c r="C245" s="260"/>
      <c r="E245" s="91"/>
      <c r="F245" s="91"/>
      <c r="G245" s="91"/>
      <c r="H245" s="92"/>
      <c r="I245" s="92"/>
      <c r="J245" s="92"/>
      <c r="K245" s="92"/>
      <c r="L245" s="92"/>
      <c r="M245" s="92"/>
      <c r="N245" s="40"/>
      <c r="O245" s="40"/>
      <c r="P245" s="23"/>
    </row>
    <row r="246" spans="2:16" ht="11.25">
      <c r="B246" s="20"/>
      <c r="C246" s="260"/>
      <c r="E246" s="91"/>
      <c r="F246" s="91"/>
      <c r="G246" s="91"/>
      <c r="H246" s="92"/>
      <c r="I246" s="92"/>
      <c r="J246" s="92"/>
      <c r="K246" s="92"/>
      <c r="L246" s="92"/>
      <c r="M246" s="92"/>
      <c r="N246" s="40"/>
      <c r="O246" s="40"/>
      <c r="P246" s="23"/>
    </row>
    <row r="247" spans="2:16" ht="11.25">
      <c r="B247" s="20"/>
      <c r="C247" s="260"/>
      <c r="E247" s="91"/>
      <c r="F247" s="91"/>
      <c r="G247" s="91"/>
      <c r="H247" s="92"/>
      <c r="I247" s="92"/>
      <c r="J247" s="92"/>
      <c r="K247" s="92"/>
      <c r="L247" s="92"/>
      <c r="M247" s="92"/>
      <c r="N247" s="40"/>
      <c r="O247" s="40"/>
      <c r="P247" s="23"/>
    </row>
    <row r="248" spans="2:16" ht="11.25">
      <c r="B248" s="20"/>
      <c r="C248" s="260"/>
      <c r="E248" s="91"/>
      <c r="F248" s="91"/>
      <c r="G248" s="91"/>
      <c r="H248" s="92"/>
      <c r="I248" s="92"/>
      <c r="J248" s="92"/>
      <c r="K248" s="92"/>
      <c r="L248" s="92"/>
      <c r="M248" s="92"/>
      <c r="N248" s="40"/>
      <c r="O248" s="40"/>
      <c r="P248" s="23"/>
    </row>
    <row r="249" spans="2:16" ht="11.25">
      <c r="B249" s="20"/>
      <c r="F249" s="91"/>
      <c r="G249" s="91"/>
      <c r="H249" s="92"/>
      <c r="I249" s="92"/>
      <c r="J249" s="92"/>
      <c r="K249" s="92"/>
      <c r="L249" s="92"/>
      <c r="M249" s="92"/>
      <c r="N249" s="40"/>
      <c r="O249" s="40"/>
      <c r="P249" s="23"/>
    </row>
    <row r="250" spans="2:16" ht="11.25">
      <c r="B250" s="20"/>
      <c r="F250" s="91"/>
      <c r="G250" s="91"/>
      <c r="H250" s="92"/>
      <c r="I250" s="92"/>
      <c r="J250" s="92"/>
      <c r="K250" s="92"/>
      <c r="L250" s="92"/>
      <c r="M250" s="92"/>
      <c r="N250" s="40"/>
      <c r="O250" s="40"/>
      <c r="P250" s="23"/>
    </row>
    <row r="251" spans="2:16" ht="11.25">
      <c r="B251" s="20"/>
      <c r="F251" s="91"/>
      <c r="G251" s="91"/>
      <c r="H251" s="92"/>
      <c r="I251" s="92"/>
      <c r="J251" s="92"/>
      <c r="K251" s="92"/>
      <c r="L251" s="92"/>
      <c r="M251" s="92"/>
      <c r="N251" s="40"/>
      <c r="O251" s="40"/>
      <c r="P251" s="23"/>
    </row>
    <row r="252" spans="2:16" ht="11.25">
      <c r="B252" s="20"/>
      <c r="F252" s="91"/>
      <c r="G252" s="91"/>
      <c r="H252" s="92"/>
      <c r="I252" s="92"/>
      <c r="J252" s="92"/>
      <c r="K252" s="92"/>
      <c r="L252" s="92"/>
      <c r="M252" s="92"/>
      <c r="N252" s="40"/>
      <c r="O252" s="40"/>
      <c r="P252" s="23"/>
    </row>
    <row r="253" spans="2:16" ht="11.25">
      <c r="B253" s="20"/>
      <c r="F253" s="91"/>
      <c r="G253" s="91"/>
      <c r="H253" s="92"/>
      <c r="I253" s="92"/>
      <c r="J253" s="92"/>
      <c r="K253" s="92"/>
      <c r="L253" s="92"/>
      <c r="M253" s="92"/>
      <c r="N253" s="40"/>
      <c r="O253" s="40"/>
      <c r="P253" s="23"/>
    </row>
    <row r="254" spans="2:16" ht="11.25">
      <c r="B254" s="20"/>
      <c r="F254" s="91"/>
      <c r="G254" s="91"/>
      <c r="H254" s="92"/>
      <c r="I254" s="92"/>
      <c r="J254" s="92"/>
      <c r="K254" s="92"/>
      <c r="L254" s="92"/>
      <c r="M254" s="92"/>
      <c r="N254" s="40"/>
      <c r="O254" s="40"/>
      <c r="P254" s="23"/>
    </row>
    <row r="255" spans="2:16" ht="11.25">
      <c r="B255" s="20"/>
      <c r="F255" s="91"/>
      <c r="G255" s="91"/>
      <c r="H255" s="92"/>
      <c r="I255" s="92"/>
      <c r="J255" s="92"/>
      <c r="K255" s="92"/>
      <c r="L255" s="92"/>
      <c r="M255" s="92"/>
      <c r="N255" s="40"/>
      <c r="O255" s="40"/>
      <c r="P255" s="23"/>
    </row>
    <row r="256" spans="2:16" ht="11.25">
      <c r="B256" s="20"/>
      <c r="C256" s="260"/>
      <c r="E256" s="91"/>
      <c r="F256" s="91"/>
      <c r="G256" s="91"/>
      <c r="H256" s="92"/>
      <c r="I256" s="92"/>
      <c r="J256" s="92"/>
      <c r="K256" s="92"/>
      <c r="L256" s="92"/>
      <c r="M256" s="92"/>
      <c r="N256" s="40"/>
      <c r="O256" s="40"/>
      <c r="P256" s="23"/>
    </row>
    <row r="257" spans="1:17" ht="11.25">
      <c r="B257" s="20"/>
      <c r="C257" s="260"/>
      <c r="E257" s="91"/>
      <c r="F257" s="91"/>
      <c r="G257" s="91"/>
      <c r="H257" s="92"/>
      <c r="I257" s="92"/>
      <c r="J257" s="92"/>
      <c r="K257" s="92"/>
      <c r="L257" s="92"/>
      <c r="M257" s="92"/>
      <c r="N257" s="40"/>
      <c r="O257" s="40"/>
      <c r="P257" s="23"/>
    </row>
    <row r="258" spans="1:17" ht="11.25">
      <c r="B258" s="20"/>
      <c r="C258" s="260"/>
      <c r="E258" s="91"/>
      <c r="F258" s="91"/>
      <c r="G258" s="91"/>
      <c r="H258" s="92"/>
      <c r="I258" s="92"/>
      <c r="J258" s="92"/>
      <c r="K258" s="92"/>
      <c r="L258" s="92"/>
      <c r="M258" s="92"/>
      <c r="N258" s="40"/>
      <c r="O258" s="40"/>
      <c r="P258" s="23"/>
    </row>
    <row r="259" spans="1:17" ht="11.25">
      <c r="B259" s="20"/>
      <c r="C259" s="260"/>
      <c r="E259" s="91"/>
      <c r="F259" s="91"/>
      <c r="G259" s="91"/>
      <c r="H259" s="92"/>
      <c r="I259" s="92"/>
      <c r="J259" s="92"/>
      <c r="K259" s="92"/>
      <c r="L259" s="92"/>
      <c r="M259" s="92"/>
      <c r="N259" s="40"/>
      <c r="O259" s="40"/>
      <c r="P259" s="23"/>
    </row>
    <row r="260" spans="1:17" ht="11.25">
      <c r="B260" s="20"/>
      <c r="C260" s="260"/>
      <c r="E260" s="91"/>
      <c r="F260" s="91"/>
      <c r="G260" s="91"/>
      <c r="H260" s="92"/>
      <c r="I260" s="92"/>
      <c r="J260" s="92"/>
      <c r="K260" s="92"/>
      <c r="L260" s="92"/>
      <c r="M260" s="92"/>
      <c r="N260" s="40"/>
      <c r="O260" s="40"/>
      <c r="P260" s="23"/>
    </row>
    <row r="261" spans="1:17" ht="11.25">
      <c r="B261" s="20"/>
      <c r="C261" s="260"/>
      <c r="E261" s="91"/>
      <c r="F261" s="91"/>
      <c r="G261" s="91"/>
      <c r="H261" s="92"/>
      <c r="I261" s="92"/>
      <c r="J261" s="92"/>
      <c r="K261" s="92"/>
      <c r="L261" s="92"/>
      <c r="M261" s="92"/>
      <c r="N261" s="40"/>
      <c r="O261" s="40"/>
      <c r="P261" s="23"/>
    </row>
    <row r="262" spans="1:17" ht="11.25">
      <c r="B262" s="20"/>
      <c r="C262" s="260"/>
      <c r="E262" s="91"/>
      <c r="F262" s="91"/>
      <c r="G262" s="91"/>
      <c r="H262" s="92"/>
      <c r="I262" s="92"/>
      <c r="J262" s="92"/>
      <c r="K262" s="92"/>
      <c r="L262" s="92"/>
      <c r="M262" s="92"/>
      <c r="N262" s="40"/>
      <c r="O262" s="40"/>
      <c r="P262" s="23"/>
    </row>
    <row r="263" spans="1:17" ht="11.25">
      <c r="B263" s="20"/>
      <c r="C263" s="260" t="s">
        <v>320</v>
      </c>
      <c r="E263" s="91"/>
      <c r="F263" s="91"/>
      <c r="G263" s="91"/>
      <c r="H263" s="92"/>
      <c r="I263" s="92"/>
      <c r="J263" s="92"/>
      <c r="K263" s="92"/>
      <c r="L263" s="92"/>
      <c r="M263" s="92"/>
      <c r="N263" s="40"/>
      <c r="O263" s="40"/>
      <c r="P263" s="23"/>
    </row>
    <row r="264" spans="1:17" s="55" customFormat="1" ht="18.75" customHeight="1">
      <c r="A264" s="183"/>
      <c r="B264" s="184"/>
      <c r="C264" s="49" t="s">
        <v>321</v>
      </c>
      <c r="D264" s="53"/>
      <c r="E264" s="52"/>
      <c r="F264" s="53"/>
      <c r="G264" s="53"/>
      <c r="H264" s="226"/>
      <c r="I264" s="53"/>
      <c r="J264" s="53"/>
      <c r="K264" s="53"/>
      <c r="L264" s="53"/>
      <c r="M264" s="53"/>
      <c r="N264" s="53"/>
      <c r="O264" s="227"/>
      <c r="P264" s="227"/>
      <c r="Q264" s="54"/>
    </row>
    <row r="265" spans="1:17" ht="11.25">
      <c r="A265" s="6"/>
      <c r="B265" s="20"/>
      <c r="C265" s="185"/>
      <c r="D265" s="94"/>
      <c r="E265" s="94"/>
      <c r="F265" s="94"/>
      <c r="G265" s="94"/>
      <c r="H265" s="94"/>
      <c r="I265" s="94"/>
      <c r="J265" s="94"/>
      <c r="K265" s="94"/>
      <c r="L265" s="94"/>
      <c r="M265" s="94"/>
      <c r="N265" s="94"/>
      <c r="O265" s="568"/>
      <c r="P265" s="23"/>
      <c r="Q265" s="23"/>
    </row>
    <row r="266" spans="1:17" ht="11.25">
      <c r="B266" s="20"/>
      <c r="C266" s="53"/>
      <c r="D266" s="53"/>
      <c r="E266" s="53"/>
      <c r="F266" s="89"/>
      <c r="G266" s="88"/>
      <c r="H266" s="88"/>
      <c r="I266" s="88"/>
      <c r="J266" s="88"/>
      <c r="K266" s="88"/>
      <c r="L266" s="88"/>
      <c r="M266" s="88"/>
      <c r="N266" s="90"/>
      <c r="O266" s="301"/>
      <c r="P266" s="23"/>
    </row>
    <row r="267" spans="1:17" ht="24.75" customHeight="1">
      <c r="B267" s="20"/>
      <c r="C267" s="84"/>
      <c r="D267" s="84"/>
      <c r="E267" s="713" t="s">
        <v>295</v>
      </c>
      <c r="F267" s="713" t="s">
        <v>322</v>
      </c>
      <c r="G267" s="713" t="s">
        <v>323</v>
      </c>
      <c r="H267" s="713" t="s">
        <v>324</v>
      </c>
      <c r="I267" s="713" t="s">
        <v>325</v>
      </c>
      <c r="J267" s="713" t="s">
        <v>326</v>
      </c>
      <c r="K267" s="713" t="s">
        <v>327</v>
      </c>
      <c r="L267" s="713" t="s">
        <v>328</v>
      </c>
      <c r="M267" s="713" t="s">
        <v>329</v>
      </c>
      <c r="N267" s="713" t="s">
        <v>330</v>
      </c>
      <c r="O267" s="713"/>
      <c r="P267" s="23"/>
    </row>
    <row r="268" spans="1:17" ht="11.25">
      <c r="B268" s="20"/>
      <c r="E268" s="713" t="s">
        <v>331</v>
      </c>
      <c r="F268" s="253" t="s">
        <v>332</v>
      </c>
      <c r="G268" s="713" t="s">
        <v>56</v>
      </c>
      <c r="H268" s="713" t="s">
        <v>332</v>
      </c>
      <c r="I268" s="253" t="s">
        <v>332</v>
      </c>
      <c r="J268" s="253" t="s">
        <v>332</v>
      </c>
      <c r="K268" s="253" t="s">
        <v>332</v>
      </c>
      <c r="L268" s="253" t="s">
        <v>332</v>
      </c>
      <c r="M268" s="253" t="s">
        <v>332</v>
      </c>
      <c r="N268" s="253" t="s">
        <v>333</v>
      </c>
      <c r="O268" s="713"/>
      <c r="P268" s="23"/>
    </row>
    <row r="269" spans="1:17" ht="11.25">
      <c r="B269" s="20"/>
      <c r="C269" s="73" t="s">
        <v>243</v>
      </c>
      <c r="D269" s="73"/>
      <c r="E269" s="708"/>
      <c r="F269" s="708"/>
      <c r="G269" s="708"/>
      <c r="H269" s="708"/>
      <c r="I269" s="708"/>
      <c r="J269" s="708"/>
      <c r="K269" s="708"/>
      <c r="L269" s="708"/>
      <c r="M269" s="708"/>
      <c r="N269" s="708"/>
      <c r="O269" s="877"/>
      <c r="P269" s="23"/>
    </row>
    <row r="270" spans="1:17" ht="11.25">
      <c r="B270" s="20"/>
      <c r="C270" s="200" t="s">
        <v>67</v>
      </c>
      <c r="D270" s="139"/>
      <c r="E270" s="571">
        <v>259294.4</v>
      </c>
      <c r="F270" s="880">
        <v>458.99700787758189</v>
      </c>
      <c r="G270" s="1012">
        <v>0.45610544668813824</v>
      </c>
      <c r="H270" s="880">
        <v>384.91107151515143</v>
      </c>
      <c r="I270" s="880">
        <v>27.60827272727273</v>
      </c>
      <c r="J270" s="880">
        <v>192.27650030303028</v>
      </c>
      <c r="K270" s="880">
        <v>81.725581818181809</v>
      </c>
      <c r="L270" s="880">
        <v>83.300716666666659</v>
      </c>
      <c r="M270" s="947">
        <v>0</v>
      </c>
      <c r="N270" s="880">
        <v>3.3030963223325114</v>
      </c>
      <c r="O270" s="880"/>
      <c r="P270" s="23"/>
    </row>
    <row r="271" spans="1:17" ht="11.25">
      <c r="B271" s="20"/>
      <c r="C271" s="73" t="s">
        <v>188</v>
      </c>
      <c r="D271" s="73"/>
      <c r="E271" s="83"/>
      <c r="F271" s="714"/>
      <c r="G271" s="715"/>
      <c r="H271" s="714"/>
      <c r="I271" s="714"/>
      <c r="J271" s="714"/>
      <c r="K271" s="714"/>
      <c r="L271" s="714"/>
      <c r="M271" s="714"/>
      <c r="N271" s="714"/>
      <c r="O271" s="878"/>
      <c r="P271" s="23"/>
    </row>
    <row r="272" spans="1:17" ht="12" customHeight="1">
      <c r="B272" s="20"/>
      <c r="C272" s="200" t="s">
        <v>68</v>
      </c>
      <c r="D272" s="139"/>
      <c r="E272" s="571">
        <v>65168.552197802201</v>
      </c>
      <c r="F272" s="880">
        <v>147.34082727272727</v>
      </c>
      <c r="G272" s="1012">
        <v>0.3899091539124076</v>
      </c>
      <c r="H272" s="880">
        <v>94.165545454545452</v>
      </c>
      <c r="I272" s="880">
        <v>20.309200000000001</v>
      </c>
      <c r="J272" s="880">
        <v>20.746400000000005</v>
      </c>
      <c r="K272" s="880">
        <v>30.634945454545448</v>
      </c>
      <c r="L272" s="880">
        <v>22.474999999999994</v>
      </c>
      <c r="M272" s="947">
        <v>0</v>
      </c>
      <c r="N272" s="880">
        <v>3.7058729184936148</v>
      </c>
      <c r="O272" s="880"/>
      <c r="P272" s="23"/>
    </row>
    <row r="273" spans="2:17" ht="12" customHeight="1">
      <c r="B273" s="20"/>
      <c r="C273" s="200" t="s">
        <v>69</v>
      </c>
      <c r="D273" s="139"/>
      <c r="E273" s="571">
        <v>30213</v>
      </c>
      <c r="F273" s="880">
        <v>61.869818181818196</v>
      </c>
      <c r="G273" s="1012">
        <v>0.57776120295805089</v>
      </c>
      <c r="H273" s="880">
        <v>84.65820959595959</v>
      </c>
      <c r="I273" s="880">
        <v>3.4277777777777771</v>
      </c>
      <c r="J273" s="880">
        <v>13.670181818181819</v>
      </c>
      <c r="K273" s="880">
        <v>19.559999999999999</v>
      </c>
      <c r="L273" s="880">
        <v>48.000249999999994</v>
      </c>
      <c r="M273" s="947">
        <v>0</v>
      </c>
      <c r="N273" s="880">
        <v>4.8498337728056722</v>
      </c>
      <c r="O273" s="880"/>
      <c r="P273" s="23"/>
    </row>
    <row r="274" spans="2:17" ht="11.25" customHeight="1">
      <c r="B274" s="20"/>
      <c r="C274" s="200" t="s">
        <v>70</v>
      </c>
      <c r="D274" s="139"/>
      <c r="E274" s="571">
        <v>13865</v>
      </c>
      <c r="F274" s="880">
        <v>13.360363636363637</v>
      </c>
      <c r="G274" s="1012">
        <v>0.20240098123283654</v>
      </c>
      <c r="H274" s="880">
        <v>3.3903636363636358</v>
      </c>
      <c r="I274" s="880">
        <v>0.17</v>
      </c>
      <c r="J274" s="880">
        <v>3.2203636363636359</v>
      </c>
      <c r="K274" s="880">
        <v>0</v>
      </c>
      <c r="L274" s="880">
        <v>0</v>
      </c>
      <c r="M274" s="947">
        <v>0</v>
      </c>
      <c r="N274" s="880">
        <v>1.2081303478346392</v>
      </c>
      <c r="O274" s="880"/>
      <c r="P274" s="23"/>
    </row>
    <row r="275" spans="2:17" ht="11.25" customHeight="1">
      <c r="B275" s="20"/>
      <c r="C275" s="200" t="s">
        <v>73</v>
      </c>
      <c r="D275" s="139"/>
      <c r="E275" s="571">
        <v>53849.917582417576</v>
      </c>
      <c r="F275" s="881" t="s">
        <v>334</v>
      </c>
      <c r="G275" s="881" t="s">
        <v>334</v>
      </c>
      <c r="H275" s="881" t="s">
        <v>334</v>
      </c>
      <c r="I275" s="881" t="s">
        <v>334</v>
      </c>
      <c r="J275" s="881" t="s">
        <v>334</v>
      </c>
      <c r="K275" s="881" t="s">
        <v>334</v>
      </c>
      <c r="L275" s="881" t="s">
        <v>334</v>
      </c>
      <c r="M275" s="881" t="s">
        <v>334</v>
      </c>
      <c r="N275" s="881" t="s">
        <v>334</v>
      </c>
      <c r="O275" s="881"/>
      <c r="P275" s="23"/>
    </row>
    <row r="276" spans="2:17" ht="11.25">
      <c r="B276" s="20"/>
      <c r="C276" s="73" t="s">
        <v>245</v>
      </c>
      <c r="D276" s="73"/>
      <c r="E276" s="83"/>
      <c r="F276" s="714"/>
      <c r="G276" s="715"/>
      <c r="H276" s="714"/>
      <c r="I276" s="714"/>
      <c r="J276" s="714"/>
      <c r="K276" s="714"/>
      <c r="L276" s="714"/>
      <c r="M276" s="714"/>
      <c r="N276" s="714"/>
      <c r="O276" s="878"/>
      <c r="P276" s="23"/>
    </row>
    <row r="277" spans="2:17" ht="11.25">
      <c r="B277" s="20"/>
      <c r="C277" s="200" t="s">
        <v>335</v>
      </c>
      <c r="D277" s="139"/>
      <c r="E277" s="920" t="s">
        <v>279</v>
      </c>
      <c r="F277" s="880">
        <v>2.6201049984153468</v>
      </c>
      <c r="G277" s="1013">
        <v>0.23966095847271884</v>
      </c>
      <c r="H277" s="880">
        <v>0.82586430647840536</v>
      </c>
      <c r="I277" s="880">
        <v>0</v>
      </c>
      <c r="J277" s="880">
        <v>0.82586430647840536</v>
      </c>
      <c r="K277" s="880">
        <v>0</v>
      </c>
      <c r="L277" s="880">
        <v>0</v>
      </c>
      <c r="M277" s="880">
        <v>0</v>
      </c>
      <c r="N277" s="880" t="s">
        <v>244</v>
      </c>
      <c r="O277" s="880"/>
      <c r="P277" s="23"/>
    </row>
    <row r="278" spans="2:17" ht="12" thickBot="1">
      <c r="B278" s="20"/>
      <c r="C278" s="582" t="s">
        <v>336</v>
      </c>
      <c r="D278" s="56"/>
      <c r="E278" s="923">
        <v>422390.86978021974</v>
      </c>
      <c r="F278" s="948">
        <v>684.18812196690646</v>
      </c>
      <c r="G278" s="1014">
        <v>0.45358460559248742</v>
      </c>
      <c r="H278" s="948">
        <v>567.95105450849849</v>
      </c>
      <c r="I278" s="948">
        <v>51.51525050505051</v>
      </c>
      <c r="J278" s="948">
        <v>230.73931006405411</v>
      </c>
      <c r="K278" s="948">
        <v>131.92052727272724</v>
      </c>
      <c r="L278" s="948">
        <v>153.77596666666665</v>
      </c>
      <c r="M278" s="948">
        <v>0</v>
      </c>
      <c r="N278" s="948">
        <v>2.9913512902909747</v>
      </c>
      <c r="O278" s="882"/>
      <c r="P278" s="23"/>
    </row>
    <row r="279" spans="2:17" ht="12" thickTop="1">
      <c r="B279" s="20"/>
      <c r="C279" s="503" t="s">
        <v>337</v>
      </c>
      <c r="E279" s="91"/>
      <c r="F279" s="91"/>
      <c r="G279" s="91"/>
      <c r="H279" s="92"/>
      <c r="I279" s="92"/>
      <c r="J279" s="92"/>
      <c r="K279" s="92"/>
      <c r="L279" s="92"/>
      <c r="M279" s="92"/>
      <c r="N279" s="92"/>
      <c r="O279" s="92"/>
      <c r="P279" s="23"/>
      <c r="Q279" s="23"/>
    </row>
    <row r="280" spans="2:17" ht="11.25">
      <c r="B280" s="20"/>
      <c r="C280" s="503" t="s">
        <v>338</v>
      </c>
      <c r="E280" s="91"/>
      <c r="F280" s="91"/>
      <c r="G280" s="91"/>
      <c r="H280" s="92"/>
      <c r="I280" s="92"/>
      <c r="J280" s="92"/>
      <c r="K280" s="92"/>
      <c r="L280" s="92"/>
      <c r="M280" s="92"/>
      <c r="N280" s="92"/>
      <c r="O280" s="92"/>
      <c r="P280" s="23"/>
      <c r="Q280" s="22"/>
    </row>
    <row r="281" spans="2:17" ht="11.25">
      <c r="B281" s="20"/>
      <c r="C281" s="503" t="s">
        <v>282</v>
      </c>
      <c r="E281" s="91"/>
      <c r="F281" s="91"/>
      <c r="G281" s="91"/>
      <c r="H281" s="92"/>
      <c r="I281" s="92"/>
      <c r="J281" s="92"/>
      <c r="K281" s="92"/>
      <c r="L281" s="92"/>
      <c r="M281" s="92"/>
      <c r="N281" s="40"/>
      <c r="O281" s="40"/>
      <c r="P281" s="23"/>
    </row>
    <row r="282" spans="2:17" ht="11.25">
      <c r="B282" s="20"/>
      <c r="C282" s="503"/>
      <c r="E282" s="91"/>
      <c r="F282" s="91"/>
      <c r="G282" s="91"/>
      <c r="H282" s="92"/>
      <c r="I282" s="92"/>
      <c r="J282" s="92"/>
      <c r="K282" s="92"/>
      <c r="L282" s="92"/>
      <c r="M282" s="92"/>
      <c r="N282" s="40"/>
      <c r="O282" s="40"/>
      <c r="P282" s="23"/>
    </row>
    <row r="283" spans="2:17" ht="11.25">
      <c r="B283" s="20"/>
      <c r="C283" s="541" t="s">
        <v>339</v>
      </c>
      <c r="D283" s="541"/>
      <c r="E283" s="91"/>
      <c r="F283" s="91"/>
      <c r="G283" s="91"/>
      <c r="H283" s="92"/>
      <c r="I283" s="92"/>
      <c r="J283" s="92"/>
      <c r="K283" s="92"/>
      <c r="L283" s="92"/>
      <c r="M283" s="92"/>
      <c r="N283" s="40"/>
      <c r="O283" s="40"/>
      <c r="P283" s="23"/>
    </row>
    <row r="284" spans="2:17" ht="11.25">
      <c r="B284" s="20"/>
      <c r="C284" s="542" t="s">
        <v>340</v>
      </c>
      <c r="D284" s="254"/>
      <c r="E284" s="254" t="s">
        <v>341</v>
      </c>
      <c r="F284" s="254" t="s">
        <v>342</v>
      </c>
      <c r="G284" s="91"/>
      <c r="H284" s="92"/>
      <c r="I284" s="92"/>
      <c r="J284" s="92"/>
      <c r="K284" s="92"/>
      <c r="L284" s="92"/>
      <c r="M284" s="92"/>
      <c r="N284" s="40"/>
      <c r="O284" s="40"/>
      <c r="P284" s="23"/>
    </row>
    <row r="285" spans="2:17" ht="11.25">
      <c r="B285" s="20"/>
      <c r="C285" s="707" t="s">
        <v>343</v>
      </c>
      <c r="D285" s="711"/>
      <c r="E285" s="949">
        <v>684.18812196690646</v>
      </c>
      <c r="F285" s="950">
        <v>0.54641539440751263</v>
      </c>
      <c r="G285" s="91"/>
      <c r="H285" s="92"/>
      <c r="I285" s="92"/>
      <c r="J285" s="92"/>
      <c r="K285" s="92"/>
      <c r="L285" s="92"/>
      <c r="M285" s="92"/>
      <c r="N285" s="40"/>
      <c r="O285" s="40"/>
      <c r="P285" s="23"/>
    </row>
    <row r="286" spans="2:17" ht="11.25">
      <c r="B286" s="20"/>
      <c r="C286" s="707" t="s">
        <v>344</v>
      </c>
      <c r="D286" s="247"/>
      <c r="E286" s="1015">
        <v>567.9510545084986</v>
      </c>
      <c r="F286" s="1016">
        <v>0.45358460559248742</v>
      </c>
      <c r="G286" s="91"/>
      <c r="H286" s="92"/>
      <c r="I286" s="92"/>
      <c r="J286" s="92"/>
      <c r="K286" s="92"/>
      <c r="L286" s="92"/>
      <c r="M286" s="92"/>
      <c r="N286" s="40"/>
      <c r="O286" s="40"/>
      <c r="P286" s="23"/>
    </row>
    <row r="287" spans="2:17" ht="11.25">
      <c r="B287" s="20"/>
      <c r="C287" s="540" t="s">
        <v>345</v>
      </c>
      <c r="D287" s="711"/>
      <c r="E287" s="949">
        <v>230.73931006405408</v>
      </c>
      <c r="F287" s="950">
        <v>0.18427608879194457</v>
      </c>
      <c r="G287" s="91"/>
      <c r="H287" s="92"/>
      <c r="I287" s="92"/>
      <c r="J287" s="92"/>
      <c r="K287" s="92"/>
      <c r="L287" s="92"/>
      <c r="M287" s="92"/>
      <c r="N287" s="40"/>
      <c r="O287" s="40"/>
      <c r="P287" s="23"/>
    </row>
    <row r="288" spans="2:17" ht="11.25">
      <c r="B288" s="20"/>
      <c r="C288" s="540" t="s">
        <v>346</v>
      </c>
      <c r="D288" s="711"/>
      <c r="E288" s="949">
        <v>51.51525050505051</v>
      </c>
      <c r="F288" s="950">
        <v>4.1141792759858103E-2</v>
      </c>
      <c r="G288" s="91"/>
      <c r="H288" s="92"/>
      <c r="I288" s="92"/>
      <c r="J288" s="92"/>
      <c r="K288" s="92"/>
      <c r="L288" s="92"/>
      <c r="M288" s="92"/>
      <c r="N288" s="40"/>
      <c r="O288" s="40"/>
      <c r="P288" s="23"/>
    </row>
    <row r="289" spans="2:16" ht="11.25">
      <c r="B289" s="20"/>
      <c r="C289" s="540" t="s">
        <v>327</v>
      </c>
      <c r="D289" s="711"/>
      <c r="E289" s="949">
        <v>131.92052727272727</v>
      </c>
      <c r="F289" s="950">
        <v>0.10535612154877617</v>
      </c>
      <c r="G289" s="91"/>
      <c r="H289" s="92"/>
      <c r="I289" s="92"/>
      <c r="J289" s="92"/>
      <c r="K289" s="92"/>
      <c r="L289" s="92"/>
      <c r="M289" s="92"/>
      <c r="N289" s="40"/>
      <c r="O289" s="40"/>
      <c r="P289" s="23"/>
    </row>
    <row r="290" spans="2:16" ht="11.25">
      <c r="B290" s="20"/>
      <c r="C290" s="540" t="s">
        <v>347</v>
      </c>
      <c r="D290" s="711"/>
      <c r="E290" s="951">
        <v>6.0000000000000005E-2</v>
      </c>
      <c r="F290" s="950">
        <v>4.7917995960234656E-5</v>
      </c>
      <c r="G290" s="91"/>
      <c r="H290" s="92"/>
      <c r="I290" s="92"/>
      <c r="J290" s="92"/>
      <c r="K290" s="92"/>
      <c r="L290" s="92"/>
      <c r="M290" s="92"/>
      <c r="N290" s="40"/>
      <c r="O290" s="40"/>
      <c r="P290" s="23"/>
    </row>
    <row r="291" spans="2:16" ht="12" thickBot="1">
      <c r="B291" s="20"/>
      <c r="C291" s="709" t="s">
        <v>348</v>
      </c>
      <c r="D291" s="710"/>
      <c r="E291" s="952">
        <v>153.71596666666665</v>
      </c>
      <c r="F291" s="953">
        <v>0.12276268449594827</v>
      </c>
      <c r="G291" s="91"/>
      <c r="H291" s="92"/>
      <c r="I291" s="92"/>
      <c r="J291" s="92"/>
      <c r="K291" s="92"/>
      <c r="L291" s="92"/>
      <c r="M291" s="92"/>
      <c r="N291" s="40"/>
      <c r="O291" s="40"/>
      <c r="P291" s="23"/>
    </row>
    <row r="292" spans="2:16" ht="12.6" customHeight="1" thickTop="1">
      <c r="B292" s="20"/>
      <c r="C292" s="93"/>
      <c r="E292" s="91"/>
      <c r="F292" s="671"/>
      <c r="G292" s="91"/>
      <c r="H292" s="92"/>
      <c r="I292" s="92"/>
      <c r="J292" s="92"/>
      <c r="K292" s="92"/>
      <c r="L292" s="92"/>
      <c r="M292" s="92"/>
      <c r="N292" s="40"/>
      <c r="O292" s="40"/>
      <c r="P292" s="23"/>
    </row>
    <row r="293" spans="2:16" ht="12.6" customHeight="1">
      <c r="B293" s="20"/>
      <c r="C293" s="566" t="s">
        <v>349</v>
      </c>
      <c r="F293" s="91"/>
      <c r="G293" s="91"/>
      <c r="H293" s="91"/>
      <c r="I293" s="92"/>
      <c r="J293" s="92"/>
      <c r="K293" s="92"/>
      <c r="L293" s="92"/>
      <c r="M293" s="92"/>
      <c r="N293" s="40"/>
      <c r="O293" s="40"/>
      <c r="P293" s="23"/>
    </row>
    <row r="294" spans="2:16" ht="12.6" customHeight="1">
      <c r="B294" s="20"/>
      <c r="C294" s="567" t="s">
        <v>285</v>
      </c>
      <c r="D294" s="234"/>
      <c r="E294" s="253" t="s">
        <v>129</v>
      </c>
      <c r="F294" s="253" t="s">
        <v>130</v>
      </c>
      <c r="G294" s="252" t="s">
        <v>131</v>
      </c>
      <c r="H294" s="253" t="s">
        <v>50</v>
      </c>
      <c r="I294" s="253" t="s">
        <v>51</v>
      </c>
      <c r="J294" s="92"/>
      <c r="K294" s="92"/>
      <c r="L294" s="92"/>
      <c r="M294" s="40"/>
      <c r="N294" s="22"/>
      <c r="O294" s="22"/>
      <c r="P294" s="23"/>
    </row>
    <row r="295" spans="2:16" ht="12.6" customHeight="1">
      <c r="B295" s="20"/>
      <c r="C295" s="540" t="s">
        <v>67</v>
      </c>
      <c r="D295" s="250"/>
      <c r="E295" s="712">
        <v>0.31742437445331606</v>
      </c>
      <c r="F295" s="712">
        <v>0.29240160149322669</v>
      </c>
      <c r="G295" s="712">
        <v>0.45370751328503506</v>
      </c>
      <c r="H295" s="712">
        <v>0.44</v>
      </c>
      <c r="I295" s="712">
        <v>0.45610544668813824</v>
      </c>
      <c r="J295" s="92"/>
      <c r="K295" s="92"/>
      <c r="L295" s="92"/>
      <c r="M295" s="40"/>
      <c r="N295" s="22"/>
      <c r="O295" s="22"/>
      <c r="P295" s="23"/>
    </row>
    <row r="296" spans="2:16" ht="12.6" customHeight="1">
      <c r="B296" s="20"/>
      <c r="C296" s="540" t="s">
        <v>68</v>
      </c>
      <c r="D296" s="250"/>
      <c r="E296" s="712">
        <v>0.1555431057271722</v>
      </c>
      <c r="F296" s="712">
        <v>0.29218350976406571</v>
      </c>
      <c r="G296" s="712">
        <v>0.37829611754098524</v>
      </c>
      <c r="H296" s="712">
        <v>0.46</v>
      </c>
      <c r="I296" s="712">
        <v>0.3899091539124076</v>
      </c>
      <c r="J296" s="92"/>
      <c r="K296" s="92"/>
      <c r="L296" s="92"/>
      <c r="M296" s="40"/>
      <c r="N296" s="22"/>
      <c r="O296" s="22"/>
      <c r="P296" s="23"/>
    </row>
    <row r="297" spans="2:16" ht="12.6" customHeight="1">
      <c r="B297" s="20"/>
      <c r="C297" s="540" t="s">
        <v>69</v>
      </c>
      <c r="D297" s="250"/>
      <c r="E297" s="712">
        <v>0.26281767466572209</v>
      </c>
      <c r="F297" s="712">
        <v>0.26585830634355895</v>
      </c>
      <c r="G297" s="712">
        <v>0.25262374083247141</v>
      </c>
      <c r="H297" s="712">
        <v>0.41</v>
      </c>
      <c r="I297" s="712">
        <v>0.57776120295805089</v>
      </c>
      <c r="J297" s="92"/>
      <c r="K297" s="92"/>
      <c r="L297" s="92"/>
      <c r="M297" s="40"/>
      <c r="N297" s="22"/>
      <c r="O297" s="22"/>
      <c r="P297" s="23"/>
    </row>
    <row r="298" spans="2:16" ht="12.6" customHeight="1">
      <c r="B298" s="20"/>
      <c r="C298" s="540" t="s">
        <v>70</v>
      </c>
      <c r="D298" s="250"/>
      <c r="E298" s="712">
        <v>0.27749360613810742</v>
      </c>
      <c r="F298" s="712">
        <v>0.46882265794288064</v>
      </c>
      <c r="G298" s="712">
        <v>0.22369696414238621</v>
      </c>
      <c r="H298" s="712">
        <v>0.55000000000000004</v>
      </c>
      <c r="I298" s="712">
        <v>0.20240098123283654</v>
      </c>
      <c r="J298" s="92"/>
      <c r="K298" s="92"/>
      <c r="L298" s="92"/>
      <c r="M298" s="40"/>
      <c r="N298" s="22"/>
      <c r="O298" s="22"/>
      <c r="P298" s="23"/>
    </row>
    <row r="299" spans="2:16" ht="12.6" customHeight="1">
      <c r="B299" s="20"/>
      <c r="C299" s="540" t="s">
        <v>73</v>
      </c>
      <c r="D299" s="250"/>
      <c r="E299" s="712" t="s">
        <v>244</v>
      </c>
      <c r="F299" s="712" t="s">
        <v>244</v>
      </c>
      <c r="G299" s="712" t="s">
        <v>244</v>
      </c>
      <c r="H299" s="712" t="s">
        <v>244</v>
      </c>
      <c r="I299" s="712" t="s">
        <v>334</v>
      </c>
      <c r="J299" s="92"/>
      <c r="K299" s="92"/>
      <c r="L299" s="92"/>
      <c r="M299" s="40"/>
      <c r="N299" s="22"/>
      <c r="O299" s="22"/>
      <c r="P299" s="23"/>
    </row>
    <row r="300" spans="2:16" ht="12.6" customHeight="1" thickBot="1">
      <c r="B300" s="20"/>
      <c r="C300" s="582" t="s">
        <v>287</v>
      </c>
      <c r="D300" s="582"/>
      <c r="E300" s="585">
        <v>0.27220759335697775</v>
      </c>
      <c r="F300" s="585">
        <v>0.29046752547167604</v>
      </c>
      <c r="G300" s="585">
        <v>0.40834493469027544</v>
      </c>
      <c r="H300" s="585">
        <v>0.44</v>
      </c>
      <c r="I300" s="585">
        <v>0.45358460559248742</v>
      </c>
      <c r="J300" s="92"/>
      <c r="K300" s="92"/>
      <c r="L300" s="92"/>
      <c r="M300" s="40"/>
      <c r="N300" s="22"/>
      <c r="O300" s="22"/>
      <c r="P300" s="23"/>
    </row>
    <row r="301" spans="2:16" ht="12.6" customHeight="1" thickTop="1">
      <c r="B301" s="20"/>
      <c r="C301" s="93"/>
      <c r="D301" s="93"/>
      <c r="E301" s="671"/>
      <c r="F301" s="671"/>
      <c r="G301" s="671"/>
      <c r="H301" s="671"/>
      <c r="I301" s="92"/>
      <c r="J301" s="92"/>
      <c r="K301" s="92"/>
      <c r="L301" s="92"/>
      <c r="M301" s="40"/>
      <c r="N301" s="22"/>
      <c r="O301" s="22"/>
      <c r="P301" s="23"/>
    </row>
    <row r="302" spans="2:16" ht="11.25">
      <c r="B302" s="20"/>
      <c r="C302" s="260"/>
      <c r="E302" s="91"/>
      <c r="F302" s="91"/>
      <c r="G302" s="91"/>
      <c r="H302" s="92"/>
      <c r="I302" s="92"/>
      <c r="J302" s="92"/>
      <c r="K302" s="92"/>
      <c r="L302" s="92"/>
      <c r="M302" s="92"/>
      <c r="N302" s="40"/>
      <c r="O302" s="40"/>
      <c r="P302" s="23"/>
    </row>
    <row r="303" spans="2:16" ht="11.25">
      <c r="B303" s="20"/>
      <c r="C303" s="566" t="s">
        <v>350</v>
      </c>
      <c r="F303" s="91"/>
      <c r="G303" s="91"/>
      <c r="H303" s="91"/>
      <c r="I303" s="92"/>
      <c r="J303" s="92"/>
      <c r="K303" s="92"/>
      <c r="L303" s="92"/>
      <c r="M303" s="92"/>
      <c r="N303" s="40"/>
      <c r="O303" s="40"/>
      <c r="P303" s="23"/>
    </row>
    <row r="304" spans="2:16" ht="11.25">
      <c r="B304" s="20"/>
      <c r="C304" s="567" t="s">
        <v>285</v>
      </c>
      <c r="D304" s="234"/>
      <c r="E304" s="253"/>
      <c r="F304" s="253" t="s">
        <v>130</v>
      </c>
      <c r="G304" s="252" t="s">
        <v>131</v>
      </c>
      <c r="H304" s="253" t="s">
        <v>50</v>
      </c>
      <c r="I304" s="253" t="s">
        <v>51</v>
      </c>
      <c r="J304" s="92"/>
      <c r="K304" s="92"/>
      <c r="L304" s="92"/>
      <c r="M304" s="92"/>
      <c r="N304" s="40"/>
      <c r="O304" s="40"/>
      <c r="P304" s="23"/>
    </row>
    <row r="305" spans="2:17" ht="11.25">
      <c r="B305" s="20"/>
      <c r="C305" s="200" t="s">
        <v>351</v>
      </c>
      <c r="D305" s="139"/>
      <c r="E305" s="844"/>
      <c r="F305" s="712">
        <v>0.64</v>
      </c>
      <c r="G305" s="712">
        <v>0.52</v>
      </c>
      <c r="H305" s="712">
        <v>0.76</v>
      </c>
      <c r="I305" s="712">
        <v>0.9494279088537807</v>
      </c>
      <c r="J305" s="92"/>
      <c r="K305" s="92"/>
      <c r="L305" s="92"/>
      <c r="M305" s="92"/>
      <c r="N305" s="40"/>
      <c r="O305" s="40"/>
      <c r="P305" s="23"/>
    </row>
    <row r="306" spans="2:17" ht="11.25">
      <c r="B306" s="20"/>
      <c r="C306" s="260"/>
      <c r="E306" s="91"/>
      <c r="F306" s="91"/>
      <c r="G306" s="91"/>
      <c r="H306" s="92"/>
      <c r="I306" s="92"/>
      <c r="J306" s="92"/>
      <c r="K306" s="92"/>
      <c r="L306" s="92"/>
      <c r="M306" s="92"/>
      <c r="N306" s="40"/>
      <c r="O306" s="40"/>
      <c r="P306" s="23"/>
    </row>
    <row r="307" spans="2:17" ht="11.25" customHeight="1">
      <c r="B307" s="20"/>
      <c r="C307" s="541" t="s">
        <v>352</v>
      </c>
      <c r="D307" s="541"/>
      <c r="E307" s="91"/>
      <c r="F307" s="91"/>
      <c r="G307" s="91"/>
      <c r="H307" s="92"/>
      <c r="I307" s="92"/>
      <c r="J307" s="92"/>
      <c r="K307" s="92"/>
      <c r="L307" s="92"/>
      <c r="M307" s="92"/>
      <c r="N307" s="40"/>
      <c r="O307" s="40"/>
      <c r="P307" s="23"/>
    </row>
    <row r="308" spans="2:17" ht="12.75" customHeight="1">
      <c r="B308" s="20"/>
      <c r="C308" s="542" t="s">
        <v>353</v>
      </c>
      <c r="D308" s="254"/>
      <c r="E308" s="254" t="s">
        <v>354</v>
      </c>
      <c r="F308" s="254" t="s">
        <v>355</v>
      </c>
      <c r="G308" s="254" t="s">
        <v>356</v>
      </c>
      <c r="H308" s="21"/>
      <c r="I308" s="92"/>
      <c r="J308" s="92"/>
      <c r="K308" s="92"/>
      <c r="L308" s="92"/>
      <c r="M308" s="92"/>
      <c r="N308" s="92"/>
      <c r="O308" s="92"/>
      <c r="P308" s="23"/>
      <c r="Q308" s="23"/>
    </row>
    <row r="309" spans="2:17" ht="11.25">
      <c r="B309" s="20"/>
      <c r="C309" s="540" t="s">
        <v>357</v>
      </c>
      <c r="D309" s="233"/>
      <c r="E309" s="949">
        <v>0</v>
      </c>
      <c r="F309" s="954">
        <v>0.25</v>
      </c>
      <c r="G309" s="954">
        <v>1.56</v>
      </c>
      <c r="H309" s="21"/>
      <c r="I309" s="92"/>
      <c r="J309" s="92"/>
      <c r="K309" s="92"/>
      <c r="L309" s="92"/>
      <c r="M309" s="92"/>
      <c r="N309" s="92"/>
      <c r="O309" s="92"/>
      <c r="P309" s="23"/>
      <c r="Q309" s="23"/>
    </row>
    <row r="310" spans="2:17" ht="11.25">
      <c r="B310" s="20"/>
      <c r="C310" s="540" t="s">
        <v>358</v>
      </c>
      <c r="D310" s="233"/>
      <c r="E310" s="954">
        <v>0</v>
      </c>
      <c r="F310" s="954">
        <v>3.0647723999999998</v>
      </c>
      <c r="G310" s="954">
        <v>5.5227400000000003E-2</v>
      </c>
      <c r="H310" s="21"/>
      <c r="I310" s="92"/>
      <c r="J310" s="92"/>
      <c r="K310" s="92"/>
      <c r="L310" s="92"/>
      <c r="M310" s="92"/>
      <c r="N310" s="92"/>
      <c r="O310" s="92"/>
      <c r="P310" s="23"/>
      <c r="Q310" s="23"/>
    </row>
    <row r="311" spans="2:17" ht="11.25">
      <c r="B311" s="20"/>
      <c r="C311" s="540" t="s">
        <v>359</v>
      </c>
      <c r="D311" s="233"/>
      <c r="E311" s="954">
        <v>0</v>
      </c>
      <c r="F311" s="954">
        <v>195.69505999999998</v>
      </c>
      <c r="G311" s="954">
        <v>3.1491457999999994</v>
      </c>
      <c r="H311" s="21"/>
      <c r="I311" s="92"/>
      <c r="J311" s="92"/>
      <c r="K311" s="92"/>
      <c r="L311" s="92"/>
      <c r="M311" s="92"/>
      <c r="N311" s="92"/>
      <c r="O311" s="92"/>
      <c r="P311" s="23"/>
      <c r="Q311" s="23"/>
    </row>
    <row r="312" spans="2:17" ht="11.25">
      <c r="B312" s="20"/>
      <c r="C312" s="540" t="s">
        <v>360</v>
      </c>
      <c r="D312" s="233"/>
      <c r="E312" s="954">
        <v>0</v>
      </c>
      <c r="F312" s="954">
        <v>0</v>
      </c>
      <c r="G312" s="954">
        <v>1.4762999999999999</v>
      </c>
      <c r="H312" s="21"/>
      <c r="I312" s="92"/>
      <c r="J312" s="92"/>
      <c r="K312" s="92"/>
      <c r="L312" s="92"/>
      <c r="M312" s="92"/>
      <c r="N312" s="92"/>
      <c r="O312" s="92"/>
      <c r="P312" s="23"/>
      <c r="Q312" s="23"/>
    </row>
    <row r="313" spans="2:17" ht="11.25">
      <c r="B313" s="20"/>
      <c r="C313" s="540" t="s">
        <v>361</v>
      </c>
      <c r="D313" s="233"/>
      <c r="E313" s="954">
        <v>0</v>
      </c>
      <c r="F313" s="954">
        <v>58.047167600000002</v>
      </c>
      <c r="G313" s="954">
        <v>1.3119590999999999</v>
      </c>
      <c r="H313" s="21"/>
      <c r="I313" s="92"/>
      <c r="J313" s="92"/>
      <c r="K313" s="92"/>
      <c r="L313" s="92"/>
      <c r="M313" s="92"/>
      <c r="N313" s="92"/>
      <c r="O313" s="92"/>
      <c r="P313" s="23"/>
      <c r="Q313" s="23"/>
    </row>
    <row r="314" spans="2:17" ht="11.25">
      <c r="B314" s="20"/>
      <c r="C314" s="540" t="s">
        <v>362</v>
      </c>
      <c r="D314" s="233"/>
      <c r="E314" s="954">
        <v>1.17</v>
      </c>
      <c r="F314" s="954">
        <v>1.56</v>
      </c>
      <c r="G314" s="954">
        <v>0.39</v>
      </c>
      <c r="H314" s="21"/>
      <c r="I314" s="92"/>
      <c r="J314" s="92"/>
      <c r="K314" s="92"/>
      <c r="L314" s="92"/>
      <c r="M314" s="92"/>
      <c r="N314" s="92"/>
      <c r="O314" s="92"/>
      <c r="P314" s="23"/>
      <c r="Q314" s="23"/>
    </row>
    <row r="315" spans="2:17" ht="11.25">
      <c r="B315" s="20"/>
      <c r="C315" s="540" t="s">
        <v>363</v>
      </c>
      <c r="D315" s="233"/>
      <c r="E315" s="954">
        <v>0</v>
      </c>
      <c r="F315" s="954">
        <v>3.2101800000000003</v>
      </c>
      <c r="G315" s="954">
        <v>2.4899999999999999E-2</v>
      </c>
      <c r="H315" s="21"/>
      <c r="I315" s="92"/>
      <c r="J315" s="92"/>
      <c r="K315" s="92"/>
      <c r="L315" s="92"/>
      <c r="M315" s="92"/>
      <c r="N315" s="92"/>
      <c r="O315" s="92"/>
      <c r="P315" s="23"/>
      <c r="Q315" s="23"/>
    </row>
    <row r="316" spans="2:17" ht="11.25">
      <c r="B316" s="20"/>
      <c r="C316" s="540" t="s">
        <v>364</v>
      </c>
      <c r="D316" s="233"/>
      <c r="E316" s="954">
        <v>0</v>
      </c>
      <c r="F316" s="954">
        <v>1.458512</v>
      </c>
      <c r="G316" s="954">
        <v>0.10674</v>
      </c>
      <c r="H316" s="21"/>
      <c r="I316" s="92"/>
      <c r="J316" s="92"/>
      <c r="K316" s="92"/>
      <c r="L316" s="92"/>
      <c r="M316" s="92"/>
      <c r="N316" s="92"/>
      <c r="O316" s="92"/>
      <c r="P316" s="23"/>
      <c r="Q316" s="23"/>
    </row>
    <row r="317" spans="2:17" ht="11.25">
      <c r="B317" s="20"/>
      <c r="C317" s="540" t="s">
        <v>365</v>
      </c>
      <c r="D317" s="233"/>
      <c r="E317" s="954">
        <v>0</v>
      </c>
      <c r="F317" s="954">
        <v>28.5230535</v>
      </c>
      <c r="G317" s="954">
        <v>1.333183</v>
      </c>
      <c r="H317" s="21"/>
      <c r="I317" s="92"/>
      <c r="J317" s="92"/>
      <c r="K317" s="92"/>
      <c r="L317" s="92"/>
      <c r="M317" s="92"/>
      <c r="N317" s="92"/>
      <c r="O317" s="92"/>
      <c r="P317" s="23"/>
      <c r="Q317" s="23"/>
    </row>
    <row r="318" spans="2:17" ht="11.25">
      <c r="B318" s="20"/>
      <c r="C318" s="540" t="s">
        <v>366</v>
      </c>
      <c r="D318" s="233"/>
      <c r="E318" s="954">
        <v>0</v>
      </c>
      <c r="F318" s="954">
        <v>6.0923819999999997</v>
      </c>
      <c r="G318" s="954">
        <v>0.54332000000000003</v>
      </c>
      <c r="H318" s="21"/>
      <c r="I318" s="92"/>
      <c r="J318" s="92"/>
      <c r="K318" s="92"/>
      <c r="L318" s="92"/>
      <c r="M318" s="92"/>
      <c r="N318" s="92"/>
      <c r="O318" s="92"/>
      <c r="P318" s="23"/>
      <c r="Q318" s="23"/>
    </row>
    <row r="319" spans="2:17" ht="11.25">
      <c r="B319" s="20"/>
      <c r="C319" s="540" t="s">
        <v>367</v>
      </c>
      <c r="D319" s="233"/>
      <c r="E319" s="954">
        <v>0</v>
      </c>
      <c r="F319" s="954">
        <v>159.30663299999998</v>
      </c>
      <c r="G319" s="954">
        <v>7.8865700000000007</v>
      </c>
      <c r="H319" s="21"/>
      <c r="I319" s="92"/>
      <c r="J319" s="92"/>
      <c r="K319" s="92"/>
      <c r="L319" s="92"/>
      <c r="M319" s="92"/>
      <c r="N319" s="92"/>
      <c r="O319" s="92"/>
      <c r="P319" s="23"/>
      <c r="Q319" s="23"/>
    </row>
    <row r="320" spans="2:17" ht="11.25">
      <c r="B320" s="20"/>
      <c r="C320" s="540" t="s">
        <v>368</v>
      </c>
      <c r="D320" s="233"/>
      <c r="E320" s="954">
        <v>0</v>
      </c>
      <c r="F320" s="954">
        <v>2.2274000000000003</v>
      </c>
      <c r="G320" s="954">
        <v>5.7826000000000004</v>
      </c>
      <c r="H320" s="21"/>
      <c r="I320" s="92"/>
      <c r="J320" s="92"/>
      <c r="K320" s="92"/>
      <c r="L320" s="92"/>
      <c r="M320" s="92"/>
      <c r="N320" s="92"/>
      <c r="O320" s="92"/>
      <c r="P320" s="23"/>
      <c r="Q320" s="23"/>
    </row>
    <row r="321" spans="2:17" ht="11.25">
      <c r="B321" s="20"/>
      <c r="C321" s="540" t="s">
        <v>369</v>
      </c>
      <c r="D321" s="233"/>
      <c r="E321" s="954">
        <v>0</v>
      </c>
      <c r="F321" s="954">
        <v>0.66214499999999987</v>
      </c>
      <c r="G321" s="954">
        <v>7.9349999999999959E-3</v>
      </c>
      <c r="H321" s="21"/>
      <c r="I321" s="92"/>
      <c r="J321" s="92"/>
      <c r="K321" s="92"/>
      <c r="L321" s="92"/>
      <c r="M321" s="92"/>
      <c r="N321" s="92"/>
      <c r="O321" s="92"/>
      <c r="P321" s="23"/>
      <c r="Q321" s="23"/>
    </row>
    <row r="322" spans="2:17" ht="11.25">
      <c r="B322" s="20"/>
      <c r="C322" s="540" t="s">
        <v>370</v>
      </c>
      <c r="D322" s="233"/>
      <c r="E322" s="954">
        <v>0</v>
      </c>
      <c r="F322" s="954">
        <v>0.63976</v>
      </c>
      <c r="G322" s="954">
        <v>2.3999999999999488E-4</v>
      </c>
      <c r="H322" s="21"/>
      <c r="I322" s="92"/>
      <c r="J322" s="92"/>
      <c r="K322" s="92"/>
      <c r="L322" s="92"/>
      <c r="M322" s="92"/>
      <c r="N322" s="92"/>
      <c r="O322" s="92"/>
      <c r="P322" s="23"/>
      <c r="Q322" s="23"/>
    </row>
    <row r="323" spans="2:17" ht="11.25">
      <c r="B323" s="20"/>
      <c r="C323" s="540" t="s">
        <v>371</v>
      </c>
      <c r="D323" s="233"/>
      <c r="E323" s="954">
        <v>0</v>
      </c>
      <c r="F323" s="954">
        <v>0.93200000000000005</v>
      </c>
      <c r="G323" s="954">
        <v>0.76018799999999986</v>
      </c>
      <c r="H323" s="21"/>
      <c r="I323" s="92"/>
      <c r="J323" s="92"/>
      <c r="K323" s="92"/>
      <c r="L323" s="92"/>
      <c r="M323" s="92"/>
      <c r="N323" s="92"/>
      <c r="O323" s="92"/>
      <c r="P323" s="23"/>
      <c r="Q323" s="23"/>
    </row>
    <row r="324" spans="2:17" ht="11.25">
      <c r="B324" s="20"/>
      <c r="C324" s="540" t="s">
        <v>372</v>
      </c>
      <c r="D324" s="233"/>
      <c r="E324" s="954">
        <v>0</v>
      </c>
      <c r="F324" s="954">
        <v>11.21008</v>
      </c>
      <c r="G324" s="954">
        <v>0.18820999999999999</v>
      </c>
      <c r="H324" s="21"/>
      <c r="I324" s="92"/>
      <c r="J324" s="92"/>
      <c r="K324" s="92"/>
      <c r="L324" s="92"/>
      <c r="M324" s="92"/>
      <c r="N324" s="92"/>
      <c r="O324" s="92"/>
      <c r="P324" s="23"/>
      <c r="Q324" s="23"/>
    </row>
    <row r="325" spans="2:17" ht="11.25">
      <c r="B325" s="20"/>
      <c r="C325" s="540" t="s">
        <v>373</v>
      </c>
      <c r="D325" s="233"/>
      <c r="E325" s="954">
        <v>0</v>
      </c>
      <c r="F325" s="954">
        <v>1.4999999999999999E-2</v>
      </c>
      <c r="G325" s="954">
        <v>0</v>
      </c>
      <c r="H325" s="92"/>
      <c r="I325" s="92"/>
      <c r="J325" s="92"/>
      <c r="K325" s="92"/>
      <c r="L325" s="92"/>
      <c r="M325" s="92"/>
      <c r="N325" s="92"/>
      <c r="O325" s="92"/>
      <c r="P325" s="23"/>
      <c r="Q325" s="23"/>
    </row>
    <row r="326" spans="2:17" ht="11.25">
      <c r="B326" s="20"/>
      <c r="C326" s="540" t="s">
        <v>374</v>
      </c>
      <c r="D326" s="233"/>
      <c r="E326" s="954">
        <v>5.8500000000000005</v>
      </c>
      <c r="F326" s="954">
        <v>0</v>
      </c>
      <c r="G326" s="954">
        <v>0</v>
      </c>
      <c r="H326" s="92"/>
      <c r="I326" s="92"/>
      <c r="J326" s="92"/>
      <c r="K326" s="92"/>
      <c r="L326" s="92"/>
      <c r="M326" s="92"/>
      <c r="N326" s="92"/>
      <c r="O326" s="92"/>
      <c r="P326" s="23"/>
      <c r="Q326" s="23"/>
    </row>
    <row r="327" spans="2:17" ht="11.25">
      <c r="B327" s="20"/>
      <c r="C327" s="540" t="s">
        <v>375</v>
      </c>
      <c r="D327" s="233"/>
      <c r="E327" s="954">
        <v>3.5999999999999997E-2</v>
      </c>
      <c r="F327" s="954">
        <v>3.8339999999999999E-2</v>
      </c>
      <c r="G327" s="954">
        <v>1.66E-3</v>
      </c>
      <c r="H327" s="92"/>
      <c r="I327" s="92"/>
      <c r="J327" s="92"/>
      <c r="K327" s="92"/>
      <c r="L327" s="92"/>
      <c r="M327" s="92"/>
      <c r="N327" s="92"/>
      <c r="O327" s="92"/>
      <c r="P327" s="23"/>
      <c r="Q327" s="23"/>
    </row>
    <row r="328" spans="2:17" ht="11.25">
      <c r="B328" s="20"/>
      <c r="C328" s="540" t="s">
        <v>376</v>
      </c>
      <c r="D328" s="233"/>
      <c r="E328" s="954">
        <v>0</v>
      </c>
      <c r="F328" s="954">
        <v>34.537160999999998</v>
      </c>
      <c r="G328" s="954">
        <v>2.6282424999999998</v>
      </c>
      <c r="H328" s="21"/>
      <c r="I328" s="92"/>
      <c r="J328" s="92"/>
      <c r="K328" s="92"/>
      <c r="L328" s="92"/>
      <c r="M328" s="92"/>
      <c r="N328" s="92"/>
      <c r="O328" s="92"/>
      <c r="P328" s="23"/>
      <c r="Q328" s="23"/>
    </row>
    <row r="329" spans="2:17" ht="11.25">
      <c r="B329" s="20"/>
      <c r="C329" s="540" t="s">
        <v>377</v>
      </c>
      <c r="D329" s="233"/>
      <c r="E329" s="954">
        <v>0</v>
      </c>
      <c r="F329" s="954">
        <v>5.084765</v>
      </c>
      <c r="G329" s="954">
        <v>0.46032000000000001</v>
      </c>
      <c r="H329" s="21"/>
      <c r="I329" s="92"/>
      <c r="J329" s="92"/>
      <c r="K329" s="92"/>
      <c r="L329" s="92"/>
      <c r="M329" s="92"/>
      <c r="N329" s="92"/>
      <c r="O329" s="92"/>
      <c r="P329" s="23"/>
      <c r="Q329" s="23"/>
    </row>
    <row r="330" spans="2:17" ht="11.25">
      <c r="B330" s="20"/>
      <c r="C330" s="540" t="s">
        <v>378</v>
      </c>
      <c r="D330" s="233"/>
      <c r="E330" s="954">
        <v>0</v>
      </c>
      <c r="F330" s="954">
        <v>0.27510000000000001</v>
      </c>
      <c r="G330" s="954">
        <v>2.4899999999999999E-2</v>
      </c>
      <c r="H330" s="21"/>
      <c r="I330" s="92"/>
      <c r="J330" s="92"/>
      <c r="K330" s="92"/>
      <c r="L330" s="92"/>
      <c r="M330" s="92"/>
      <c r="N330" s="92"/>
      <c r="O330" s="92"/>
      <c r="P330" s="23"/>
      <c r="Q330" s="23"/>
    </row>
    <row r="331" spans="2:17" ht="11.25">
      <c r="B331" s="20"/>
      <c r="C331" s="540" t="s">
        <v>379</v>
      </c>
      <c r="D331" s="233"/>
      <c r="E331" s="954">
        <v>0</v>
      </c>
      <c r="F331" s="954">
        <v>1.3755000000000002E-2</v>
      </c>
      <c r="G331" s="954">
        <v>1.245E-3</v>
      </c>
      <c r="H331" s="21"/>
      <c r="I331" s="92"/>
      <c r="J331" s="92"/>
      <c r="K331" s="92"/>
      <c r="L331" s="92"/>
      <c r="M331" s="92"/>
      <c r="N331" s="92"/>
      <c r="O331" s="92"/>
      <c r="P331" s="23"/>
      <c r="Q331" s="23"/>
    </row>
    <row r="332" spans="2:17" ht="11.25">
      <c r="B332" s="20"/>
      <c r="C332" s="540" t="s">
        <v>380</v>
      </c>
      <c r="D332" s="233"/>
      <c r="E332" s="954">
        <v>0</v>
      </c>
      <c r="F332" s="954">
        <v>1.1E-4</v>
      </c>
      <c r="G332" s="954">
        <v>0</v>
      </c>
      <c r="H332" s="21"/>
      <c r="I332" s="92"/>
      <c r="J332" s="92"/>
      <c r="K332" s="92"/>
      <c r="L332" s="92"/>
      <c r="M332" s="92"/>
      <c r="N332" s="92"/>
      <c r="O332" s="92"/>
      <c r="P332" s="23"/>
      <c r="Q332" s="23"/>
    </row>
    <row r="333" spans="2:17" ht="12" thickBot="1">
      <c r="B333" s="20"/>
      <c r="C333" s="149" t="s">
        <v>381</v>
      </c>
      <c r="D333" s="150"/>
      <c r="E333" s="151">
        <v>7.056</v>
      </c>
      <c r="F333" s="151">
        <v>512.84337649999975</v>
      </c>
      <c r="G333" s="151">
        <v>27.692885799999999</v>
      </c>
      <c r="H333" s="955" t="s">
        <v>382</v>
      </c>
      <c r="I333" s="92"/>
      <c r="J333" s="92"/>
      <c r="K333" s="92"/>
      <c r="L333" s="92"/>
      <c r="M333" s="92"/>
      <c r="N333" s="92"/>
      <c r="O333" s="92"/>
      <c r="P333" s="23"/>
      <c r="Q333" s="23"/>
    </row>
    <row r="334" spans="2:17" ht="12" thickTop="1">
      <c r="B334" s="20"/>
      <c r="C334" s="503" t="s">
        <v>383</v>
      </c>
      <c r="E334" s="91"/>
      <c r="F334" s="91"/>
      <c r="G334" s="91"/>
      <c r="H334" s="92"/>
      <c r="I334" s="92"/>
      <c r="J334" s="92"/>
      <c r="K334" s="92"/>
      <c r="L334" s="92"/>
      <c r="M334" s="92"/>
      <c r="N334" s="40"/>
      <c r="O334" s="40"/>
      <c r="P334" s="23"/>
    </row>
    <row r="335" spans="2:17" ht="11.25">
      <c r="B335" s="20"/>
      <c r="C335" s="260"/>
      <c r="E335" s="91"/>
      <c r="F335" s="91"/>
      <c r="G335" s="91"/>
      <c r="H335" s="92"/>
      <c r="I335" s="92"/>
      <c r="J335" s="92"/>
      <c r="K335" s="92"/>
      <c r="L335" s="92"/>
      <c r="M335" s="92"/>
      <c r="N335" s="40"/>
      <c r="O335" s="40"/>
      <c r="P335" s="23"/>
    </row>
    <row r="336" spans="2:17" ht="11.25">
      <c r="B336" s="20"/>
      <c r="C336" s="260"/>
      <c r="E336" s="91"/>
      <c r="F336" s="91"/>
      <c r="G336" s="91"/>
      <c r="H336" s="92"/>
      <c r="I336" s="92"/>
      <c r="J336" s="92"/>
      <c r="K336" s="92"/>
      <c r="L336" s="92"/>
      <c r="M336" s="92"/>
      <c r="N336" s="40"/>
      <c r="O336" s="40"/>
      <c r="P336" s="23"/>
    </row>
    <row r="337" spans="2:16" ht="11.25">
      <c r="B337" s="20"/>
      <c r="C337" s="260"/>
      <c r="E337" s="91"/>
      <c r="F337" s="91"/>
      <c r="G337" s="91"/>
      <c r="H337" s="92"/>
      <c r="I337" s="92"/>
      <c r="J337" s="92"/>
      <c r="K337" s="92"/>
      <c r="L337" s="92"/>
      <c r="M337" s="92"/>
      <c r="N337" s="40"/>
      <c r="O337" s="40"/>
      <c r="P337" s="23"/>
    </row>
    <row r="338" spans="2:16" ht="11.25">
      <c r="B338" s="20"/>
      <c r="C338" s="260"/>
      <c r="E338" s="91"/>
      <c r="F338" s="91"/>
      <c r="G338" s="91"/>
      <c r="H338" s="92"/>
      <c r="I338" s="92"/>
      <c r="J338" s="92"/>
      <c r="K338" s="92"/>
      <c r="L338" s="92"/>
      <c r="M338" s="92"/>
      <c r="N338" s="40"/>
      <c r="O338" s="40"/>
      <c r="P338" s="23"/>
    </row>
    <row r="339" spans="2:16" ht="11.25">
      <c r="B339" s="20"/>
      <c r="C339" s="260"/>
      <c r="E339" s="91"/>
      <c r="F339" s="91"/>
      <c r="G339" s="91"/>
      <c r="H339" s="92"/>
      <c r="I339" s="92"/>
      <c r="J339" s="92"/>
      <c r="K339" s="92"/>
      <c r="L339" s="92"/>
      <c r="M339" s="92"/>
      <c r="N339" s="40"/>
      <c r="O339" s="40"/>
      <c r="P339" s="23"/>
    </row>
    <row r="340" spans="2:16" ht="11.25">
      <c r="B340" s="20"/>
      <c r="C340" s="260"/>
      <c r="E340" s="91"/>
      <c r="F340" s="91"/>
      <c r="G340" s="91"/>
      <c r="H340" s="92"/>
      <c r="I340" s="92"/>
      <c r="J340" s="92"/>
      <c r="K340" s="92"/>
      <c r="L340" s="92"/>
      <c r="M340" s="92"/>
      <c r="N340" s="40"/>
      <c r="O340" s="40"/>
      <c r="P340" s="23"/>
    </row>
    <row r="341" spans="2:16" ht="11.25">
      <c r="B341" s="20"/>
      <c r="C341" s="260"/>
      <c r="E341" s="91"/>
      <c r="F341" s="91"/>
      <c r="G341" s="91"/>
      <c r="H341" s="92"/>
      <c r="I341" s="92"/>
      <c r="J341" s="92"/>
      <c r="K341" s="92"/>
      <c r="L341" s="92"/>
      <c r="M341" s="92"/>
      <c r="N341" s="40"/>
      <c r="O341" s="40"/>
      <c r="P341" s="23"/>
    </row>
    <row r="342" spans="2:16" ht="11.25">
      <c r="B342" s="20"/>
      <c r="C342" s="260"/>
      <c r="E342" s="91"/>
      <c r="F342" s="91"/>
      <c r="G342" s="91"/>
      <c r="H342" s="92"/>
      <c r="I342" s="92"/>
      <c r="J342" s="92"/>
      <c r="K342" s="92"/>
      <c r="L342" s="92"/>
      <c r="M342" s="92"/>
      <c r="N342" s="40"/>
      <c r="O342" s="40"/>
      <c r="P342" s="23"/>
    </row>
    <row r="343" spans="2:16" ht="11.25">
      <c r="B343" s="20"/>
      <c r="C343" s="260"/>
      <c r="E343" s="91"/>
      <c r="F343" s="91"/>
      <c r="G343" s="91"/>
      <c r="H343" s="92"/>
      <c r="I343" s="92"/>
      <c r="J343" s="92"/>
      <c r="K343" s="92"/>
      <c r="L343" s="92"/>
      <c r="M343" s="92"/>
      <c r="N343" s="40"/>
      <c r="O343" s="40"/>
      <c r="P343" s="23"/>
    </row>
    <row r="344" spans="2:16" ht="11.25">
      <c r="B344" s="20"/>
      <c r="C344" s="260"/>
      <c r="E344" s="91"/>
      <c r="F344" s="91"/>
      <c r="G344" s="91"/>
      <c r="H344" s="92"/>
      <c r="I344" s="92"/>
      <c r="J344" s="92"/>
      <c r="K344" s="92"/>
      <c r="L344" s="92"/>
      <c r="M344" s="92"/>
      <c r="N344" s="40"/>
      <c r="O344" s="40"/>
      <c r="P344" s="23"/>
    </row>
    <row r="345" spans="2:16" ht="11.25">
      <c r="B345" s="20"/>
      <c r="C345" s="260"/>
      <c r="E345" s="91"/>
      <c r="F345" s="91"/>
      <c r="G345" s="91"/>
      <c r="H345" s="92"/>
      <c r="I345" s="92"/>
      <c r="J345" s="92"/>
      <c r="K345" s="92"/>
      <c r="L345" s="92"/>
      <c r="M345" s="92"/>
      <c r="N345" s="40"/>
      <c r="O345" s="40"/>
      <c r="P345" s="23"/>
    </row>
    <row r="346" spans="2:16" ht="11.25">
      <c r="B346" s="20"/>
      <c r="C346" s="260"/>
      <c r="E346" s="91"/>
      <c r="F346" s="91"/>
      <c r="G346" s="91"/>
      <c r="H346" s="92"/>
      <c r="I346" s="92"/>
      <c r="J346" s="92"/>
      <c r="K346" s="92"/>
      <c r="L346" s="92"/>
      <c r="M346" s="92"/>
      <c r="N346" s="40"/>
      <c r="O346" s="40"/>
      <c r="P346" s="23"/>
    </row>
    <row r="347" spans="2:16" ht="11.25">
      <c r="B347" s="20"/>
      <c r="C347" s="260"/>
      <c r="E347" s="91"/>
      <c r="F347" s="91"/>
      <c r="G347" s="91"/>
      <c r="H347" s="92"/>
      <c r="I347" s="92"/>
      <c r="J347" s="92"/>
      <c r="K347" s="92"/>
      <c r="L347" s="92"/>
      <c r="M347" s="92"/>
      <c r="N347" s="40"/>
      <c r="O347" s="40"/>
      <c r="P347" s="23"/>
    </row>
    <row r="348" spans="2:16" ht="11.25">
      <c r="B348" s="20"/>
      <c r="C348" s="260"/>
      <c r="E348" s="91"/>
      <c r="F348" s="91"/>
      <c r="G348" s="91"/>
      <c r="H348" s="92"/>
      <c r="I348" s="92"/>
      <c r="J348" s="92"/>
      <c r="K348" s="92"/>
      <c r="L348" s="92"/>
      <c r="M348" s="92"/>
      <c r="N348" s="40"/>
      <c r="O348" s="40"/>
      <c r="P348" s="23"/>
    </row>
    <row r="349" spans="2:16" ht="11.25">
      <c r="B349" s="20"/>
      <c r="C349" s="260"/>
      <c r="E349" s="91"/>
      <c r="F349" s="91"/>
      <c r="G349" s="91"/>
      <c r="H349" s="92"/>
      <c r="I349" s="92"/>
      <c r="J349" s="92"/>
      <c r="K349" s="92"/>
      <c r="L349" s="92"/>
      <c r="M349" s="92"/>
      <c r="N349" s="40"/>
      <c r="O349" s="40"/>
      <c r="P349" s="23"/>
    </row>
    <row r="350" spans="2:16" ht="11.25">
      <c r="B350" s="20"/>
      <c r="C350" s="260"/>
      <c r="E350" s="91"/>
      <c r="F350" s="91"/>
      <c r="G350" s="91"/>
      <c r="H350" s="92"/>
      <c r="I350" s="92"/>
      <c r="J350" s="92"/>
      <c r="K350" s="92"/>
      <c r="L350" s="92"/>
      <c r="M350" s="92"/>
      <c r="N350" s="40"/>
      <c r="O350" s="40"/>
      <c r="P350" s="23"/>
    </row>
    <row r="351" spans="2:16" ht="11.25">
      <c r="B351" s="20"/>
      <c r="C351" s="260"/>
      <c r="E351" s="91"/>
      <c r="F351" s="91"/>
      <c r="G351" s="91"/>
      <c r="H351" s="92"/>
      <c r="I351" s="92"/>
      <c r="J351" s="92"/>
      <c r="K351" s="92"/>
      <c r="L351" s="92"/>
      <c r="M351" s="92"/>
      <c r="N351" s="40"/>
      <c r="O351" s="40"/>
      <c r="P351" s="23"/>
    </row>
    <row r="352" spans="2:16" ht="11.25">
      <c r="B352" s="20"/>
      <c r="C352" s="260"/>
      <c r="E352" s="91"/>
      <c r="F352" s="91"/>
      <c r="G352" s="91"/>
      <c r="H352" s="92"/>
      <c r="I352" s="92"/>
      <c r="J352" s="92"/>
      <c r="K352" s="92"/>
      <c r="L352" s="92"/>
      <c r="M352" s="92"/>
      <c r="N352" s="40"/>
      <c r="O352" s="40"/>
      <c r="P352" s="23"/>
    </row>
    <row r="353" spans="2:16" ht="11.25">
      <c r="B353" s="20"/>
      <c r="C353" s="260"/>
      <c r="E353" s="91"/>
      <c r="F353" s="91"/>
      <c r="G353" s="91"/>
      <c r="H353" s="92"/>
      <c r="I353" s="92"/>
      <c r="J353" s="92"/>
      <c r="K353" s="92"/>
      <c r="L353" s="92"/>
      <c r="M353" s="92"/>
      <c r="N353" s="40"/>
      <c r="O353" s="40"/>
      <c r="P353" s="23"/>
    </row>
    <row r="354" spans="2:16" ht="11.25">
      <c r="B354" s="20"/>
      <c r="C354" s="260"/>
      <c r="E354" s="91"/>
      <c r="F354" s="91"/>
      <c r="G354" s="91"/>
      <c r="H354" s="92"/>
      <c r="I354" s="92"/>
      <c r="J354" s="92"/>
      <c r="K354" s="92"/>
      <c r="L354" s="92"/>
      <c r="M354" s="92"/>
      <c r="N354" s="40"/>
      <c r="O354" s="40"/>
      <c r="P354" s="23"/>
    </row>
    <row r="355" spans="2:16" ht="11.25">
      <c r="B355" s="20"/>
      <c r="C355" s="260"/>
      <c r="E355" s="91"/>
      <c r="F355" s="91"/>
      <c r="G355" s="91"/>
      <c r="H355" s="92"/>
      <c r="I355" s="92"/>
      <c r="J355" s="92"/>
      <c r="K355" s="92"/>
      <c r="L355" s="92"/>
      <c r="M355" s="92"/>
      <c r="N355" s="40"/>
      <c r="O355" s="40"/>
      <c r="P355" s="23"/>
    </row>
    <row r="356" spans="2:16" ht="11.25">
      <c r="B356" s="20"/>
      <c r="C356" s="260"/>
      <c r="E356" s="91"/>
      <c r="F356" s="91"/>
      <c r="G356" s="91"/>
      <c r="H356" s="92"/>
      <c r="I356" s="92"/>
      <c r="J356" s="92"/>
      <c r="K356" s="92"/>
      <c r="L356" s="92"/>
      <c r="M356" s="92"/>
      <c r="N356" s="40"/>
      <c r="O356" s="40"/>
      <c r="P356" s="23"/>
    </row>
    <row r="357" spans="2:16" ht="11.25">
      <c r="B357" s="20"/>
      <c r="C357" s="260"/>
      <c r="E357" s="91"/>
      <c r="F357" s="91"/>
      <c r="G357" s="91"/>
      <c r="H357" s="92"/>
      <c r="I357" s="92"/>
      <c r="J357" s="92"/>
      <c r="K357" s="92"/>
      <c r="L357" s="92"/>
      <c r="M357" s="92"/>
      <c r="N357" s="40"/>
      <c r="O357" s="40"/>
      <c r="P357" s="23"/>
    </row>
    <row r="358" spans="2:16" ht="11.25">
      <c r="B358" s="20"/>
      <c r="C358" s="260"/>
      <c r="E358" s="91"/>
      <c r="F358" s="91"/>
      <c r="G358" s="91"/>
      <c r="H358" s="92"/>
      <c r="I358" s="92"/>
      <c r="J358" s="92"/>
      <c r="K358" s="92"/>
      <c r="L358" s="92"/>
      <c r="M358" s="92"/>
      <c r="N358" s="40"/>
      <c r="O358" s="40"/>
      <c r="P358" s="23"/>
    </row>
    <row r="359" spans="2:16" ht="11.25">
      <c r="B359" s="13"/>
      <c r="C359" s="139"/>
      <c r="D359" s="139"/>
      <c r="E359" s="139"/>
      <c r="F359" s="139"/>
      <c r="G359" s="571"/>
      <c r="H359" s="571"/>
      <c r="I359" s="571"/>
      <c r="J359" s="139"/>
      <c r="K359" s="186"/>
      <c r="L359" s="186"/>
      <c r="M359" s="586"/>
      <c r="N359" s="586"/>
      <c r="O359" s="586"/>
      <c r="P359" s="23"/>
    </row>
    <row r="360" spans="2:16" ht="11.25">
      <c r="B360" s="13"/>
      <c r="C360" s="139"/>
      <c r="D360" s="139"/>
      <c r="E360" s="139"/>
      <c r="F360" s="139"/>
      <c r="G360" s="571"/>
      <c r="H360" s="571"/>
      <c r="I360" s="571"/>
      <c r="J360" s="139"/>
      <c r="K360" s="186"/>
      <c r="L360" s="186"/>
      <c r="M360" s="586"/>
      <c r="N360" s="586"/>
      <c r="O360" s="586"/>
      <c r="P360" s="23"/>
    </row>
    <row r="361" spans="2:16" ht="11.25">
      <c r="B361" s="13"/>
      <c r="K361" s="18"/>
      <c r="L361" s="18"/>
      <c r="P361" s="23"/>
    </row>
    <row r="362" spans="2:16" ht="11.25">
      <c r="B362" s="13"/>
      <c r="P362" s="23"/>
    </row>
    <row r="363" spans="2:16" ht="11.25">
      <c r="B363" s="13"/>
      <c r="P363" s="23"/>
    </row>
    <row r="364" spans="2:16" ht="11.25">
      <c r="B364" s="13"/>
      <c r="P364" s="23"/>
    </row>
    <row r="365" spans="2:16" ht="11.25">
      <c r="B365" s="13"/>
      <c r="P365" s="23"/>
    </row>
    <row r="366" spans="2:16" ht="11.25">
      <c r="B366" s="13"/>
      <c r="P366" s="23"/>
    </row>
    <row r="367" spans="2:16" ht="11.25">
      <c r="B367" s="13"/>
      <c r="P367" s="23"/>
    </row>
    <row r="368" spans="2:16" ht="11.25">
      <c r="B368" s="13"/>
      <c r="P368" s="23"/>
    </row>
    <row r="369" spans="2:16" ht="11.25">
      <c r="B369" s="13"/>
      <c r="P369" s="23"/>
    </row>
    <row r="370" spans="2:16" ht="11.25">
      <c r="B370" s="13"/>
      <c r="P370" s="23"/>
    </row>
    <row r="371" spans="2:16" ht="11.25">
      <c r="B371" s="24"/>
      <c r="C371" s="25"/>
      <c r="D371" s="25"/>
      <c r="E371" s="25"/>
      <c r="F371" s="25"/>
      <c r="G371" s="25"/>
      <c r="H371" s="230"/>
      <c r="I371" s="25"/>
      <c r="J371" s="25"/>
      <c r="K371" s="25"/>
      <c r="L371" s="25"/>
      <c r="M371" s="25"/>
      <c r="N371" s="25"/>
      <c r="O371" s="25"/>
      <c r="P371" s="27"/>
    </row>
    <row r="372" spans="2:16" ht="12" customHeight="1"/>
    <row r="373" spans="2:16" ht="11.25" hidden="1"/>
    <row r="374" spans="2:16" ht="11.25" hidden="1"/>
    <row r="375" spans="2:16" ht="11.25" hidden="1"/>
    <row r="376" spans="2:16" ht="11.25" hidden="1"/>
    <row r="377" spans="2:16" ht="11.25" hidden="1"/>
    <row r="378" spans="2:16" ht="11.25" hidden="1"/>
    <row r="379" spans="2:16" ht="11.25" hidden="1"/>
    <row r="380" spans="2:16" ht="9.9499999999999993" hidden="1" customHeight="1"/>
    <row r="381" spans="2:16" ht="9.9499999999999993" hidden="1" customHeight="1"/>
    <row r="382" spans="2:16" ht="9.9499999999999993" hidden="1" customHeight="1"/>
  </sheetData>
  <mergeCells count="2">
    <mergeCell ref="C65:I65"/>
    <mergeCell ref="C169:I169"/>
  </mergeCells>
  <phoneticPr fontId="52" type="noConversion"/>
  <pageMargins left="0.7" right="0.7" top="0.75" bottom="0.75" header="0.3" footer="0.3"/>
  <pageSetup paperSize="9" scale="4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C09C-5818-4AA7-82BE-A026D8141314}">
  <sheetPr codeName="Sheet3">
    <tabColor rgb="FFF8CC7A"/>
    <pageSetUpPr autoPageBreaks="0"/>
  </sheetPr>
  <dimension ref="A1:O647"/>
  <sheetViews>
    <sheetView workbookViewId="0">
      <selection activeCell="N184" sqref="N184"/>
    </sheetView>
  </sheetViews>
  <sheetFormatPr defaultColWidth="0" defaultRowHeight="0" customHeight="1" zeroHeight="1"/>
  <cols>
    <col min="1" max="1" width="2.140625" style="4" customWidth="1"/>
    <col min="2" max="2" width="10.140625" style="5" customWidth="1"/>
    <col min="3" max="3" width="11" style="5" customWidth="1"/>
    <col min="4" max="4" width="10.140625" style="5" customWidth="1"/>
    <col min="5" max="5" width="10.140625" style="18" customWidth="1"/>
    <col min="6" max="7" width="10.140625" style="5" customWidth="1"/>
    <col min="8" max="8" width="10.42578125" style="5" customWidth="1"/>
    <col min="9" max="9" width="10.140625" style="5" customWidth="1"/>
    <col min="10" max="10" width="11.5703125" style="5" customWidth="1"/>
    <col min="11" max="11" width="11.42578125" style="5" customWidth="1"/>
    <col min="12" max="12" width="12.42578125" style="5" customWidth="1"/>
    <col min="13" max="13" width="2.140625" style="5" customWidth="1"/>
    <col min="14" max="14" width="10.140625" style="5" customWidth="1"/>
    <col min="15" max="15" width="2.5703125" style="5" customWidth="1"/>
    <col min="16" max="16384" width="9.140625" style="4" hidden="1"/>
  </cols>
  <sheetData>
    <row r="1" spans="1:15" s="5" customFormat="1" ht="11.25">
      <c r="E1" s="18"/>
    </row>
    <row r="2" spans="1:15" s="63" customFormat="1" ht="14.25">
      <c r="A2" s="5"/>
      <c r="B2" s="60"/>
      <c r="C2" s="61"/>
      <c r="D2" s="61"/>
      <c r="E2" s="61"/>
      <c r="F2" s="61"/>
      <c r="G2" s="61"/>
      <c r="H2" s="61"/>
      <c r="I2" s="61"/>
      <c r="J2" s="61"/>
      <c r="K2" s="61"/>
      <c r="L2" s="61"/>
      <c r="M2" s="61"/>
      <c r="N2" s="62"/>
    </row>
    <row r="3" spans="1:15" s="65" customFormat="1" ht="12">
      <c r="A3" s="5"/>
      <c r="B3" s="64"/>
      <c r="E3" s="134"/>
      <c r="N3" s="66"/>
    </row>
    <row r="4" spans="1:15" s="63" customFormat="1" ht="30.75" customHeight="1" thickBot="1">
      <c r="A4" s="65"/>
      <c r="B4" s="67"/>
      <c r="C4" s="68"/>
      <c r="D4" s="69" t="s">
        <v>5</v>
      </c>
      <c r="E4" s="300"/>
      <c r="F4" s="70"/>
      <c r="G4" s="70"/>
      <c r="H4" s="70"/>
      <c r="I4" s="70"/>
      <c r="J4" s="70"/>
      <c r="K4" s="70"/>
      <c r="L4" s="70"/>
      <c r="M4" s="70"/>
      <c r="N4" s="71"/>
    </row>
    <row r="5" spans="1:15" s="617" customFormat="1" ht="28.5" customHeight="1" thickBot="1">
      <c r="A5" s="65"/>
      <c r="B5" s="447"/>
      <c r="C5" s="448"/>
      <c r="D5" s="449" t="s">
        <v>384</v>
      </c>
      <c r="E5" s="450"/>
      <c r="F5" s="451"/>
      <c r="G5" s="452"/>
      <c r="H5" s="452"/>
      <c r="I5" s="452"/>
      <c r="J5" s="452"/>
      <c r="K5" s="452"/>
      <c r="L5" s="452"/>
      <c r="M5" s="452"/>
      <c r="N5" s="453"/>
      <c r="O5" s="63"/>
    </row>
    <row r="6" spans="1:15" ht="12">
      <c r="A6" s="65"/>
      <c r="B6" s="16"/>
      <c r="D6" s="17"/>
      <c r="E6" s="8"/>
      <c r="F6" s="17"/>
      <c r="N6" s="14"/>
    </row>
    <row r="7" spans="1:15" ht="12">
      <c r="A7" s="65"/>
      <c r="B7" s="16"/>
      <c r="D7" s="17"/>
      <c r="E7" s="8"/>
      <c r="F7" s="17"/>
      <c r="N7" s="14"/>
    </row>
    <row r="8" spans="1:15" ht="11.25">
      <c r="A8" s="5"/>
      <c r="B8" s="16"/>
      <c r="C8" s="7"/>
      <c r="D8" s="8"/>
      <c r="E8" s="8"/>
      <c r="F8" s="17"/>
      <c r="N8" s="14"/>
    </row>
    <row r="9" spans="1:15" ht="18.75" customHeight="1">
      <c r="A9" s="301"/>
      <c r="B9" s="454"/>
      <c r="C9" s="455" t="s">
        <v>385</v>
      </c>
      <c r="D9" s="456"/>
      <c r="E9" s="456"/>
      <c r="F9" s="456"/>
      <c r="G9" s="457"/>
      <c r="H9" s="457"/>
      <c r="I9" s="457"/>
      <c r="J9" s="457"/>
      <c r="K9" s="457"/>
      <c r="L9" s="457"/>
      <c r="M9" s="457"/>
      <c r="N9" s="458"/>
    </row>
    <row r="10" spans="1:15" ht="11.25">
      <c r="A10" s="5"/>
      <c r="B10" s="20"/>
      <c r="C10" s="263"/>
      <c r="D10" s="8"/>
      <c r="E10" s="8"/>
      <c r="F10" s="8"/>
      <c r="G10" s="8"/>
      <c r="H10" s="8"/>
      <c r="I10" s="8"/>
      <c r="J10" s="19"/>
      <c r="K10" s="19"/>
      <c r="L10" s="19"/>
      <c r="M10" s="19"/>
      <c r="N10" s="23"/>
    </row>
    <row r="11" spans="1:15" ht="11.25">
      <c r="A11" s="5"/>
      <c r="B11" s="20"/>
      <c r="C11" s="102" t="s">
        <v>386</v>
      </c>
      <c r="D11" s="8"/>
      <c r="E11" s="8"/>
      <c r="F11" s="8"/>
      <c r="G11" s="8"/>
      <c r="H11" s="8"/>
      <c r="I11" s="8"/>
      <c r="J11" s="19"/>
      <c r="K11" s="19"/>
      <c r="L11" s="19"/>
      <c r="M11" s="19"/>
      <c r="N11" s="23"/>
    </row>
    <row r="12" spans="1:15" ht="11.25">
      <c r="A12" s="5"/>
      <c r="B12" s="20"/>
      <c r="C12" s="463" t="s">
        <v>387</v>
      </c>
      <c r="D12" s="701"/>
      <c r="E12" s="388"/>
      <c r="F12" s="387"/>
      <c r="G12" s="388"/>
      <c r="H12" s="464" t="s">
        <v>388</v>
      </c>
      <c r="I12" s="464" t="s">
        <v>389</v>
      </c>
      <c r="J12" s="464" t="s">
        <v>390</v>
      </c>
      <c r="K12" s="464" t="s">
        <v>50</v>
      </c>
      <c r="L12" s="464" t="s">
        <v>51</v>
      </c>
      <c r="M12" s="19"/>
      <c r="N12" s="23"/>
    </row>
    <row r="13" spans="1:15" ht="11.25">
      <c r="A13" s="5"/>
      <c r="B13" s="20"/>
      <c r="C13" s="774" t="s">
        <v>391</v>
      </c>
      <c r="D13" s="759"/>
      <c r="E13" s="382"/>
      <c r="F13" s="383"/>
      <c r="G13" s="382"/>
      <c r="H13" s="794">
        <v>75</v>
      </c>
      <c r="I13" s="794">
        <v>72</v>
      </c>
      <c r="J13" s="794">
        <v>68</v>
      </c>
      <c r="K13" s="794">
        <v>63</v>
      </c>
      <c r="L13" s="989">
        <v>71</v>
      </c>
      <c r="M13" s="19"/>
      <c r="N13" s="23"/>
    </row>
    <row r="14" spans="1:15" ht="11.25">
      <c r="A14" s="5"/>
      <c r="B14" s="20"/>
      <c r="C14" s="774" t="s">
        <v>392</v>
      </c>
      <c r="D14" s="759"/>
      <c r="E14" s="382"/>
      <c r="F14" s="383"/>
      <c r="G14" s="382"/>
      <c r="H14" s="794">
        <v>76</v>
      </c>
      <c r="I14" s="794">
        <v>72</v>
      </c>
      <c r="J14" s="794">
        <v>62</v>
      </c>
      <c r="K14" s="794">
        <v>57</v>
      </c>
      <c r="L14" s="989">
        <v>53</v>
      </c>
      <c r="M14" s="19"/>
      <c r="N14" s="23"/>
    </row>
    <row r="15" spans="1:15" ht="11.25">
      <c r="A15" s="5"/>
      <c r="B15" s="20"/>
      <c r="C15" s="774" t="s">
        <v>393</v>
      </c>
      <c r="D15" s="759"/>
      <c r="E15" s="382"/>
      <c r="F15" s="383"/>
      <c r="G15" s="382"/>
      <c r="H15" s="794">
        <v>0</v>
      </c>
      <c r="I15" s="794">
        <v>0</v>
      </c>
      <c r="J15" s="794">
        <v>0</v>
      </c>
      <c r="K15" s="794">
        <v>0</v>
      </c>
      <c r="L15" s="989">
        <v>0</v>
      </c>
      <c r="M15" s="19"/>
      <c r="N15" s="23"/>
    </row>
    <row r="16" spans="1:15" ht="12" thickBot="1">
      <c r="A16" s="5"/>
      <c r="B16" s="20"/>
      <c r="C16" s="770" t="s">
        <v>394</v>
      </c>
      <c r="D16" s="316"/>
      <c r="E16" s="317"/>
      <c r="F16" s="545"/>
      <c r="G16" s="545"/>
      <c r="H16" s="545">
        <v>151</v>
      </c>
      <c r="I16" s="545">
        <v>144</v>
      </c>
      <c r="J16" s="545">
        <v>130</v>
      </c>
      <c r="K16" s="545">
        <v>120</v>
      </c>
      <c r="L16" s="988">
        <v>124</v>
      </c>
      <c r="M16" s="19"/>
      <c r="N16" s="23"/>
    </row>
    <row r="17" spans="1:14" ht="7.5" customHeight="1" thickTop="1">
      <c r="A17" s="5"/>
      <c r="B17" s="20"/>
      <c r="C17" s="467" t="s">
        <v>395</v>
      </c>
      <c r="D17" s="906"/>
      <c r="E17" s="312"/>
      <c r="F17" s="544"/>
      <c r="G17" s="544"/>
      <c r="H17" s="544"/>
      <c r="I17" s="544"/>
      <c r="J17" s="544"/>
      <c r="K17" s="544"/>
      <c r="L17" s="266"/>
      <c r="M17" s="19"/>
      <c r="N17" s="23"/>
    </row>
    <row r="18" spans="1:14" ht="11.25">
      <c r="A18" s="5"/>
      <c r="B18" s="20"/>
      <c r="C18" s="467" t="s">
        <v>396</v>
      </c>
      <c r="D18" s="19"/>
      <c r="E18" s="19"/>
      <c r="F18" s="19"/>
      <c r="G18" s="19"/>
      <c r="H18" s="19"/>
      <c r="I18" s="19"/>
      <c r="J18" s="22"/>
      <c r="K18" s="22"/>
      <c r="L18" s="22"/>
      <c r="M18" s="22"/>
      <c r="N18" s="23"/>
    </row>
    <row r="19" spans="1:14" ht="11.25">
      <c r="A19" s="5"/>
      <c r="B19" s="20"/>
      <c r="C19" s="467"/>
      <c r="D19" s="19"/>
      <c r="E19" s="19"/>
      <c r="F19" s="19"/>
      <c r="G19" s="19"/>
      <c r="H19" s="19"/>
      <c r="I19" s="19"/>
      <c r="J19" s="22"/>
      <c r="K19" s="22"/>
      <c r="L19" s="22"/>
      <c r="M19" s="22"/>
      <c r="N19" s="23"/>
    </row>
    <row r="20" spans="1:14" ht="11.25">
      <c r="A20" s="6"/>
      <c r="B20" s="20"/>
      <c r="C20" s="102" t="s">
        <v>397</v>
      </c>
      <c r="D20" s="19"/>
      <c r="E20" s="19"/>
      <c r="F20" s="19"/>
      <c r="G20" s="19"/>
      <c r="H20" s="19"/>
      <c r="I20" s="19"/>
      <c r="J20" s="19"/>
      <c r="K20" s="19"/>
      <c r="L20" s="19"/>
      <c r="M20" s="19"/>
      <c r="N20" s="23"/>
    </row>
    <row r="21" spans="1:14" ht="11.25">
      <c r="A21" s="5"/>
      <c r="B21" s="20"/>
      <c r="C21" s="1062" t="s">
        <v>398</v>
      </c>
      <c r="D21" s="1062"/>
      <c r="E21" s="97"/>
      <c r="F21" s="248"/>
      <c r="G21" s="248"/>
      <c r="H21" s="248" t="s">
        <v>391</v>
      </c>
      <c r="I21" s="248" t="s">
        <v>392</v>
      </c>
      <c r="J21" s="248" t="s">
        <v>393</v>
      </c>
      <c r="K21" s="248"/>
      <c r="L21" s="309" t="s">
        <v>74</v>
      </c>
      <c r="M21" s="248"/>
      <c r="N21" s="23"/>
    </row>
    <row r="22" spans="1:14" ht="11.25">
      <c r="A22" s="6"/>
      <c r="B22" s="20"/>
      <c r="C22" s="773" t="s">
        <v>399</v>
      </c>
      <c r="D22" s="246"/>
      <c r="E22" s="256"/>
      <c r="F22" s="592"/>
      <c r="G22" s="592"/>
      <c r="H22" s="592">
        <v>59</v>
      </c>
      <c r="I22" s="592">
        <v>49</v>
      </c>
      <c r="J22" s="592">
        <v>0</v>
      </c>
      <c r="K22" s="592"/>
      <c r="L22" s="592">
        <v>108</v>
      </c>
      <c r="M22" s="593"/>
      <c r="N22" s="23"/>
    </row>
    <row r="23" spans="1:14" ht="11.25">
      <c r="A23" s="5"/>
      <c r="B23" s="20"/>
      <c r="C23" s="774" t="s">
        <v>400</v>
      </c>
      <c r="D23" s="247"/>
      <c r="E23" s="760"/>
      <c r="F23" s="593"/>
      <c r="G23" s="593"/>
      <c r="H23" s="593">
        <v>2</v>
      </c>
      <c r="I23" s="593">
        <v>2</v>
      </c>
      <c r="J23" s="593">
        <v>0</v>
      </c>
      <c r="K23" s="593"/>
      <c r="L23" s="593">
        <v>4</v>
      </c>
      <c r="M23" s="593"/>
      <c r="N23" s="23"/>
    </row>
    <row r="24" spans="1:14" ht="11.25">
      <c r="A24" s="5"/>
      <c r="B24" s="20"/>
      <c r="C24" s="774" t="s">
        <v>401</v>
      </c>
      <c r="D24" s="247"/>
      <c r="E24" s="760"/>
      <c r="F24" s="593"/>
      <c r="G24" s="593"/>
      <c r="H24" s="593">
        <v>9</v>
      </c>
      <c r="I24" s="593">
        <v>1</v>
      </c>
      <c r="J24" s="593">
        <v>0</v>
      </c>
      <c r="K24" s="593"/>
      <c r="L24" s="593">
        <v>10</v>
      </c>
      <c r="M24" s="593"/>
      <c r="N24" s="23"/>
    </row>
    <row r="25" spans="1:14" ht="11.25">
      <c r="A25" s="5"/>
      <c r="B25" s="20"/>
      <c r="C25" s="774" t="s">
        <v>402</v>
      </c>
      <c r="D25" s="247"/>
      <c r="E25" s="760"/>
      <c r="F25" s="593"/>
      <c r="G25" s="593"/>
      <c r="H25" s="593">
        <v>0</v>
      </c>
      <c r="I25" s="593">
        <v>0</v>
      </c>
      <c r="J25" s="593">
        <v>0</v>
      </c>
      <c r="K25" s="593"/>
      <c r="L25" s="593">
        <v>0</v>
      </c>
      <c r="M25" s="593"/>
      <c r="N25" s="23"/>
    </row>
    <row r="26" spans="1:14" ht="12" thickBot="1">
      <c r="A26" s="5"/>
      <c r="B26" s="20"/>
      <c r="C26" s="775" t="s">
        <v>403</v>
      </c>
      <c r="D26" s="761"/>
      <c r="E26" s="762"/>
      <c r="F26" s="763"/>
      <c r="G26" s="763"/>
      <c r="H26" s="763">
        <v>1</v>
      </c>
      <c r="I26" s="763">
        <v>1</v>
      </c>
      <c r="J26" s="763">
        <v>0</v>
      </c>
      <c r="K26" s="763"/>
      <c r="L26" s="763">
        <v>2</v>
      </c>
      <c r="M26" s="593"/>
      <c r="N26" s="23"/>
    </row>
    <row r="27" spans="1:14" ht="12" thickTop="1">
      <c r="A27" s="5"/>
      <c r="B27" s="20"/>
      <c r="C27" s="467" t="s">
        <v>395</v>
      </c>
      <c r="D27" s="304"/>
      <c r="E27" s="303"/>
      <c r="F27" s="305"/>
      <c r="G27" s="305"/>
      <c r="H27" s="306"/>
      <c r="I27" s="305"/>
      <c r="J27" s="305"/>
      <c r="K27" s="306"/>
      <c r="L27" s="306"/>
      <c r="M27" s="306"/>
      <c r="N27" s="23"/>
    </row>
    <row r="28" spans="1:14" ht="11.25">
      <c r="A28" s="5"/>
      <c r="B28" s="20"/>
      <c r="C28" s="19"/>
      <c r="D28" s="19"/>
      <c r="E28" s="99"/>
      <c r="F28" s="262"/>
      <c r="G28" s="262"/>
      <c r="H28" s="262"/>
      <c r="I28" s="262"/>
      <c r="J28" s="262"/>
      <c r="K28" s="262"/>
      <c r="L28" s="262"/>
      <c r="M28" s="262"/>
      <c r="N28" s="23"/>
    </row>
    <row r="29" spans="1:14" ht="18.75" customHeight="1">
      <c r="A29" s="5"/>
      <c r="B29" s="454"/>
      <c r="C29" s="455" t="s">
        <v>404</v>
      </c>
      <c r="D29" s="456"/>
      <c r="E29" s="456"/>
      <c r="F29" s="456"/>
      <c r="G29" s="457"/>
      <c r="H29" s="457"/>
      <c r="I29" s="457"/>
      <c r="J29" s="457"/>
      <c r="K29" s="457"/>
      <c r="L29" s="457"/>
      <c r="M29" s="457"/>
      <c r="N29" s="458"/>
    </row>
    <row r="30" spans="1:14" ht="11.25">
      <c r="A30" s="5"/>
      <c r="B30" s="20"/>
      <c r="C30" s="19"/>
      <c r="D30" s="19"/>
      <c r="E30" s="19"/>
      <c r="F30" s="19"/>
      <c r="G30" s="19"/>
      <c r="H30" s="19"/>
      <c r="I30" s="19"/>
      <c r="J30" s="19"/>
      <c r="K30" s="19"/>
      <c r="L30" s="19"/>
      <c r="M30" s="19"/>
      <c r="N30" s="23"/>
    </row>
    <row r="31" spans="1:14" ht="11.25">
      <c r="A31" s="5"/>
      <c r="B31" s="20"/>
      <c r="C31" s="102" t="s">
        <v>405</v>
      </c>
      <c r="D31" s="19"/>
      <c r="E31" s="19"/>
      <c r="F31" s="19"/>
      <c r="G31" s="19"/>
      <c r="H31" s="19"/>
      <c r="I31" s="19"/>
      <c r="J31" s="19"/>
      <c r="K31" s="19"/>
      <c r="L31" s="19"/>
      <c r="M31" s="19"/>
      <c r="N31" s="23"/>
    </row>
    <row r="32" spans="1:14" ht="11.25">
      <c r="A32" s="5"/>
      <c r="B32" s="20"/>
      <c r="C32" s="307"/>
      <c r="D32" s="111"/>
      <c r="E32" s="111"/>
      <c r="F32" s="111"/>
      <c r="G32" s="308"/>
      <c r="H32" s="309" t="s">
        <v>391</v>
      </c>
      <c r="I32" s="309" t="s">
        <v>392</v>
      </c>
      <c r="J32" s="309" t="s">
        <v>393</v>
      </c>
      <c r="K32" s="478"/>
      <c r="L32" s="309" t="s">
        <v>74</v>
      </c>
      <c r="M32" s="309"/>
      <c r="N32" s="23"/>
    </row>
    <row r="33" spans="1:14" ht="11.25">
      <c r="A33" s="5"/>
      <c r="B33" s="20"/>
      <c r="C33" s="773" t="s">
        <v>406</v>
      </c>
      <c r="D33" s="310"/>
      <c r="E33" s="310"/>
      <c r="F33" s="310"/>
      <c r="G33" s="311"/>
      <c r="H33" s="594">
        <v>0</v>
      </c>
      <c r="I33" s="594">
        <v>0</v>
      </c>
      <c r="J33" s="594">
        <v>0</v>
      </c>
      <c r="L33" s="594">
        <v>0</v>
      </c>
      <c r="M33" s="595"/>
      <c r="N33" s="23"/>
    </row>
    <row r="34" spans="1:14" ht="11.25">
      <c r="A34" s="5"/>
      <c r="B34" s="20"/>
      <c r="C34" s="100"/>
      <c r="D34" s="312"/>
      <c r="E34" s="313"/>
      <c r="F34" s="313"/>
      <c r="G34" s="313"/>
      <c r="H34" s="313"/>
      <c r="I34" s="313"/>
      <c r="J34" s="313"/>
      <c r="K34" s="308"/>
      <c r="L34" s="19"/>
      <c r="M34" s="19"/>
      <c r="N34" s="23"/>
    </row>
    <row r="35" spans="1:14" ht="11.25">
      <c r="A35" s="5"/>
      <c r="B35" s="20"/>
      <c r="C35" s="19"/>
      <c r="D35" s="19"/>
      <c r="E35" s="19"/>
      <c r="F35" s="19"/>
      <c r="G35" s="19"/>
      <c r="H35" s="19"/>
      <c r="I35" s="19"/>
      <c r="J35" s="19"/>
      <c r="K35" s="308"/>
      <c r="L35" s="19"/>
      <c r="M35" s="19"/>
      <c r="N35" s="23"/>
    </row>
    <row r="36" spans="1:14" ht="11.25">
      <c r="A36" s="5"/>
      <c r="B36" s="20"/>
      <c r="C36" s="19"/>
      <c r="D36" s="19"/>
      <c r="E36" s="19"/>
      <c r="F36" s="19"/>
      <c r="G36" s="19"/>
      <c r="H36" s="19"/>
      <c r="I36" s="19"/>
      <c r="J36" s="19"/>
      <c r="K36" s="19"/>
      <c r="L36" s="19"/>
      <c r="M36" s="19"/>
      <c r="N36" s="23"/>
    </row>
    <row r="37" spans="1:14" ht="18.75" customHeight="1">
      <c r="A37" s="5"/>
      <c r="B37" s="454"/>
      <c r="C37" s="455" t="s">
        <v>407</v>
      </c>
      <c r="D37" s="456"/>
      <c r="E37" s="456"/>
      <c r="F37" s="456"/>
      <c r="G37" s="457"/>
      <c r="H37" s="457"/>
      <c r="I37" s="457"/>
      <c r="J37" s="457"/>
      <c r="K37" s="457"/>
      <c r="L37" s="457"/>
      <c r="M37" s="457"/>
      <c r="N37" s="458"/>
    </row>
    <row r="38" spans="1:14" ht="8.25" customHeight="1">
      <c r="A38" s="5"/>
      <c r="B38" s="459"/>
      <c r="C38" s="460"/>
      <c r="D38" s="461"/>
      <c r="E38" s="461"/>
      <c r="F38" s="461"/>
      <c r="G38" s="55"/>
      <c r="H38" s="55"/>
      <c r="I38" s="55"/>
      <c r="J38" s="55"/>
      <c r="K38" s="55"/>
      <c r="L38" s="301"/>
      <c r="M38" s="301"/>
      <c r="N38" s="462"/>
    </row>
    <row r="39" spans="1:14" ht="11.25">
      <c r="A39" s="5"/>
      <c r="B39" s="20"/>
      <c r="C39" s="102" t="s">
        <v>408</v>
      </c>
      <c r="D39" s="102"/>
      <c r="E39" s="102"/>
      <c r="F39" s="102"/>
      <c r="G39" s="102"/>
      <c r="H39" s="102"/>
      <c r="I39" s="102"/>
      <c r="J39" s="102"/>
      <c r="K39" s="102"/>
      <c r="L39" s="19"/>
      <c r="M39" s="19"/>
      <c r="N39" s="23"/>
    </row>
    <row r="40" spans="1:14" ht="11.25">
      <c r="A40" s="5"/>
      <c r="B40" s="20"/>
      <c r="C40" s="463" t="s">
        <v>387</v>
      </c>
      <c r="D40" s="463"/>
      <c r="E40" s="463"/>
      <c r="F40" s="464" t="s">
        <v>409</v>
      </c>
      <c r="G40" s="464"/>
      <c r="H40" s="464" t="s">
        <v>410</v>
      </c>
      <c r="I40" s="464"/>
      <c r="J40" s="464" t="s">
        <v>411</v>
      </c>
      <c r="K40" s="464"/>
      <c r="L40" s="248" t="s">
        <v>74</v>
      </c>
      <c r="M40" s="248"/>
      <c r="N40" s="23"/>
    </row>
    <row r="41" spans="1:14" ht="11.25">
      <c r="A41" s="5"/>
      <c r="B41" s="20"/>
      <c r="C41" s="768" t="s">
        <v>391</v>
      </c>
      <c r="D41" s="768"/>
      <c r="E41" s="768"/>
      <c r="F41" s="543">
        <v>4</v>
      </c>
      <c r="G41" s="266"/>
      <c r="H41" s="543">
        <v>9</v>
      </c>
      <c r="I41" s="266"/>
      <c r="J41" s="543">
        <v>3</v>
      </c>
      <c r="K41" s="266"/>
      <c r="L41" s="986">
        <f>SUM(F41:K41)</f>
        <v>16</v>
      </c>
      <c r="M41" s="544"/>
      <c r="N41" s="23"/>
    </row>
    <row r="42" spans="1:14" ht="11.25">
      <c r="A42" s="5"/>
      <c r="B42" s="20"/>
      <c r="C42" s="768" t="s">
        <v>392</v>
      </c>
      <c r="D42" s="768"/>
      <c r="E42" s="768"/>
      <c r="F42" s="543">
        <v>4</v>
      </c>
      <c r="G42" s="266"/>
      <c r="H42" s="543">
        <v>8</v>
      </c>
      <c r="I42" s="266"/>
      <c r="J42" s="543">
        <v>2</v>
      </c>
      <c r="K42" s="266"/>
      <c r="L42" s="544">
        <f>SUM(F42:K42)</f>
        <v>14</v>
      </c>
      <c r="M42" s="544"/>
      <c r="N42" s="23"/>
    </row>
    <row r="43" spans="1:14" ht="11.25">
      <c r="A43" s="5"/>
      <c r="B43" s="20"/>
      <c r="C43" s="768" t="s">
        <v>393</v>
      </c>
      <c r="D43" s="768"/>
      <c r="E43" s="768"/>
      <c r="F43" s="987">
        <v>0</v>
      </c>
      <c r="G43" s="987"/>
      <c r="H43" s="987">
        <v>0</v>
      </c>
      <c r="I43" s="987"/>
      <c r="J43" s="987">
        <v>0</v>
      </c>
      <c r="K43" s="987"/>
      <c r="L43" s="987">
        <v>0</v>
      </c>
      <c r="M43" s="544"/>
      <c r="N43" s="23"/>
    </row>
    <row r="44" spans="1:14" ht="12" thickBot="1">
      <c r="A44" s="5"/>
      <c r="B44" s="20"/>
      <c r="C44" s="770" t="s">
        <v>74</v>
      </c>
      <c r="D44" s="771"/>
      <c r="E44" s="772"/>
      <c r="F44" s="545">
        <f>SUM(F41:F43)</f>
        <v>8</v>
      </c>
      <c r="G44" s="545"/>
      <c r="H44" s="545">
        <f>SUM(H41:H43)</f>
        <v>17</v>
      </c>
      <c r="I44" s="545"/>
      <c r="J44" s="545">
        <f>SUM(J41:J43)</f>
        <v>5</v>
      </c>
      <c r="K44" s="988"/>
      <c r="L44" s="545">
        <f>SUM(F44:K44)</f>
        <v>30</v>
      </c>
      <c r="M44" s="544"/>
      <c r="N44" s="23"/>
    </row>
    <row r="45" spans="1:14" ht="12" thickTop="1">
      <c r="A45" s="5"/>
      <c r="B45" s="20"/>
      <c r="C45" s="467" t="s">
        <v>412</v>
      </c>
      <c r="D45" s="304"/>
      <c r="E45" s="304"/>
      <c r="F45" s="304"/>
      <c r="G45" s="304"/>
      <c r="H45" s="304"/>
      <c r="I45" s="304"/>
      <c r="J45" s="304"/>
      <c r="K45" s="304"/>
      <c r="L45" s="304"/>
      <c r="M45" s="304"/>
      <c r="N45" s="23"/>
    </row>
    <row r="46" spans="1:14" ht="11.25">
      <c r="A46" s="5"/>
      <c r="B46" s="20"/>
      <c r="C46" s="19"/>
      <c r="D46" s="19"/>
      <c r="E46" s="19"/>
      <c r="F46" s="19"/>
      <c r="G46" s="19"/>
      <c r="H46" s="19"/>
      <c r="I46" s="19"/>
      <c r="J46" s="19"/>
      <c r="K46" s="19"/>
      <c r="L46" s="19"/>
      <c r="M46" s="19"/>
      <c r="N46" s="23"/>
    </row>
    <row r="47" spans="1:14" ht="11.25">
      <c r="A47" s="5"/>
      <c r="B47" s="20"/>
      <c r="C47" s="102" t="s">
        <v>413</v>
      </c>
      <c r="D47" s="19"/>
      <c r="E47" s="19"/>
      <c r="F47" s="19"/>
      <c r="G47" s="19"/>
      <c r="H47" s="19"/>
      <c r="I47" s="19"/>
      <c r="J47" s="19"/>
      <c r="K47" s="19"/>
      <c r="L47" s="19"/>
      <c r="M47" s="19"/>
      <c r="N47" s="23"/>
    </row>
    <row r="48" spans="1:14" ht="11.25">
      <c r="A48" s="5"/>
      <c r="B48" s="20"/>
      <c r="C48" s="463" t="s">
        <v>387</v>
      </c>
      <c r="D48" s="463"/>
      <c r="E48" s="463"/>
      <c r="F48" s="465" t="s">
        <v>409</v>
      </c>
      <c r="G48" s="465"/>
      <c r="H48" s="465" t="s">
        <v>410</v>
      </c>
      <c r="I48" s="465"/>
      <c r="J48" s="465" t="s">
        <v>411</v>
      </c>
      <c r="K48" s="465"/>
      <c r="L48" s="465" t="s">
        <v>74</v>
      </c>
      <c r="M48" s="104"/>
      <c r="N48" s="23"/>
    </row>
    <row r="49" spans="1:14" ht="11.25">
      <c r="A49" s="5"/>
      <c r="B49" s="20"/>
      <c r="C49" s="768" t="s">
        <v>391</v>
      </c>
      <c r="D49" s="314"/>
      <c r="E49" s="315"/>
      <c r="F49" s="543">
        <v>2</v>
      </c>
      <c r="G49" s="266"/>
      <c r="H49" s="543">
        <v>5</v>
      </c>
      <c r="I49" s="266"/>
      <c r="J49" s="543">
        <v>1</v>
      </c>
      <c r="K49" s="266"/>
      <c r="L49" s="543">
        <f>SUM(F49:J49)</f>
        <v>8</v>
      </c>
      <c r="M49" s="543"/>
      <c r="N49" s="23"/>
    </row>
    <row r="50" spans="1:14" ht="11.25">
      <c r="A50" s="5"/>
      <c r="B50" s="20"/>
      <c r="C50" s="768" t="s">
        <v>392</v>
      </c>
      <c r="D50" s="314"/>
      <c r="E50" s="315"/>
      <c r="F50" s="543">
        <v>6</v>
      </c>
      <c r="G50" s="266"/>
      <c r="H50" s="543">
        <v>8</v>
      </c>
      <c r="I50" s="266"/>
      <c r="J50" s="543">
        <v>4</v>
      </c>
      <c r="K50" s="266"/>
      <c r="L50" s="543">
        <f>SUM(F50:J50)</f>
        <v>18</v>
      </c>
      <c r="M50" s="543"/>
      <c r="N50" s="23"/>
    </row>
    <row r="51" spans="1:14" ht="11.25">
      <c r="A51" s="5"/>
      <c r="B51" s="20"/>
      <c r="C51" s="768" t="s">
        <v>393</v>
      </c>
      <c r="D51" s="314"/>
      <c r="E51" s="315"/>
      <c r="F51" s="987">
        <v>0</v>
      </c>
      <c r="G51" s="987"/>
      <c r="H51" s="987">
        <v>0</v>
      </c>
      <c r="I51" s="987"/>
      <c r="J51" s="987">
        <v>0</v>
      </c>
      <c r="K51" s="987"/>
      <c r="L51" s="987">
        <v>0</v>
      </c>
      <c r="M51" s="764"/>
      <c r="N51" s="23"/>
    </row>
    <row r="52" spans="1:14" ht="12" thickBot="1">
      <c r="A52" s="5"/>
      <c r="B52" s="20"/>
      <c r="C52" s="770" t="s">
        <v>74</v>
      </c>
      <c r="D52" s="316"/>
      <c r="E52" s="317"/>
      <c r="F52" s="545">
        <f>SUM(F49:F51)</f>
        <v>8</v>
      </c>
      <c r="G52" s="545"/>
      <c r="H52" s="545">
        <f>SUM(H49:H51)</f>
        <v>13</v>
      </c>
      <c r="I52" s="545"/>
      <c r="J52" s="545">
        <f>SUM(J49:J51)</f>
        <v>5</v>
      </c>
      <c r="K52" s="988"/>
      <c r="L52" s="545">
        <f>SUM(L49:L50)</f>
        <v>26</v>
      </c>
      <c r="M52" s="544"/>
      <c r="N52" s="23"/>
    </row>
    <row r="53" spans="1:14" ht="12" thickTop="1">
      <c r="A53" s="5"/>
      <c r="B53" s="20"/>
      <c r="C53" s="467" t="s">
        <v>412</v>
      </c>
      <c r="D53" s="19"/>
      <c r="E53" s="19"/>
      <c r="F53" s="19"/>
      <c r="G53" s="19"/>
      <c r="H53" s="19"/>
      <c r="I53" s="19"/>
      <c r="J53" s="19"/>
      <c r="K53" s="19"/>
      <c r="L53" s="19"/>
      <c r="M53" s="19"/>
      <c r="N53" s="23"/>
    </row>
    <row r="54" spans="1:14" ht="11.25">
      <c r="A54" s="5"/>
      <c r="B54" s="20"/>
      <c r="C54" s="304"/>
      <c r="D54" s="19"/>
      <c r="E54" s="19"/>
      <c r="F54" s="19"/>
      <c r="G54" s="19"/>
      <c r="H54" s="19"/>
      <c r="I54" s="19"/>
      <c r="J54" s="19"/>
      <c r="K54" s="19"/>
      <c r="L54" s="19"/>
      <c r="M54" s="19"/>
      <c r="N54" s="23"/>
    </row>
    <row r="55" spans="1:14" ht="11.25">
      <c r="A55" s="5"/>
      <c r="B55" s="20"/>
      <c r="C55" s="304"/>
      <c r="D55" s="19"/>
      <c r="E55" s="19"/>
      <c r="F55" s="19"/>
      <c r="G55" s="19"/>
      <c r="H55" s="19"/>
      <c r="I55" s="19"/>
      <c r="J55" s="19"/>
      <c r="K55" s="19"/>
      <c r="L55" s="19"/>
      <c r="M55" s="19"/>
      <c r="N55" s="23"/>
    </row>
    <row r="56" spans="1:14" ht="11.25">
      <c r="A56" s="5"/>
      <c r="B56" s="20"/>
      <c r="C56" s="102" t="s">
        <v>414</v>
      </c>
      <c r="D56" s="19"/>
      <c r="E56" s="19"/>
      <c r="F56" s="19"/>
      <c r="G56" s="19"/>
      <c r="H56" s="19"/>
      <c r="I56" s="19"/>
      <c r="J56" s="19"/>
      <c r="K56" s="22"/>
      <c r="L56" s="22"/>
      <c r="M56" s="22"/>
      <c r="N56" s="23"/>
    </row>
    <row r="57" spans="1:14" ht="11.25">
      <c r="A57" s="5"/>
      <c r="B57" s="20"/>
      <c r="C57" s="103" t="s">
        <v>415</v>
      </c>
      <c r="D57" s="103"/>
      <c r="E57" s="103" t="s">
        <v>416</v>
      </c>
      <c r="G57" s="103"/>
      <c r="H57" s="104"/>
      <c r="I57" s="104"/>
      <c r="J57" s="104" t="s">
        <v>131</v>
      </c>
      <c r="K57" s="104" t="s">
        <v>50</v>
      </c>
      <c r="L57" s="104" t="s">
        <v>51</v>
      </c>
      <c r="M57" s="104"/>
      <c r="N57" s="23"/>
    </row>
    <row r="58" spans="1:14" ht="11.25">
      <c r="A58" s="5"/>
      <c r="B58" s="20"/>
      <c r="C58" s="769" t="s">
        <v>417</v>
      </c>
      <c r="D58" s="267"/>
      <c r="E58" s="546" t="s">
        <v>418</v>
      </c>
      <c r="F58" s="267"/>
      <c r="G58" s="547"/>
      <c r="H58" s="264"/>
      <c r="I58" s="265"/>
      <c r="J58" s="265">
        <v>0.17499999999999999</v>
      </c>
      <c r="K58" s="265">
        <v>0.2213</v>
      </c>
      <c r="L58" s="265">
        <v>0.21310000000000001</v>
      </c>
      <c r="M58" s="548"/>
      <c r="N58" s="23"/>
    </row>
    <row r="59" spans="1:14" ht="11.25">
      <c r="A59" s="5"/>
      <c r="B59" s="20"/>
      <c r="C59" s="768" t="s">
        <v>419</v>
      </c>
      <c r="D59" s="209"/>
      <c r="E59" s="549" t="s">
        <v>420</v>
      </c>
      <c r="F59" s="209"/>
      <c r="G59" s="550"/>
      <c r="H59" s="266"/>
      <c r="I59" s="548"/>
      <c r="J59" s="548">
        <v>0.127</v>
      </c>
      <c r="K59" s="548">
        <v>0.15809999999999999</v>
      </c>
      <c r="L59" s="548">
        <v>0.13930000000000001</v>
      </c>
      <c r="M59" s="548"/>
      <c r="N59" s="618"/>
    </row>
    <row r="60" spans="1:14" ht="12" thickBot="1">
      <c r="A60" s="5"/>
      <c r="B60" s="20"/>
      <c r="C60" s="551" t="s">
        <v>421</v>
      </c>
      <c r="D60" s="552"/>
      <c r="E60" s="553" t="s">
        <v>422</v>
      </c>
      <c r="F60" s="552"/>
      <c r="G60" s="554"/>
      <c r="H60" s="270"/>
      <c r="I60" s="555"/>
      <c r="J60" s="555">
        <v>0.127</v>
      </c>
      <c r="K60" s="555">
        <v>0.1265</v>
      </c>
      <c r="L60" s="555">
        <v>0.13930000000000001</v>
      </c>
      <c r="M60" s="548"/>
      <c r="N60" s="23"/>
    </row>
    <row r="61" spans="1:14" ht="12" thickTop="1">
      <c r="A61" s="5"/>
      <c r="B61" s="20"/>
      <c r="C61" s="19"/>
      <c r="D61" s="19"/>
      <c r="E61" s="19"/>
      <c r="F61" s="19"/>
      <c r="G61" s="19"/>
      <c r="H61" s="19"/>
      <c r="I61" s="19"/>
      <c r="J61" s="19"/>
      <c r="K61" s="22"/>
      <c r="L61" s="22"/>
      <c r="M61" s="22"/>
      <c r="N61" s="23"/>
    </row>
    <row r="62" spans="1:14" ht="11.25">
      <c r="A62" s="5"/>
      <c r="B62" s="20"/>
      <c r="C62" s="1061" t="s">
        <v>423</v>
      </c>
      <c r="D62" s="1061"/>
      <c r="E62" s="1061"/>
      <c r="F62" s="1061"/>
      <c r="G62" s="1061"/>
      <c r="H62" s="1061"/>
      <c r="I62" s="1061"/>
      <c r="J62" s="1061"/>
      <c r="K62" s="1061"/>
      <c r="L62" s="1061"/>
      <c r="M62" s="433"/>
      <c r="N62" s="23"/>
    </row>
    <row r="63" spans="1:14" ht="11.25">
      <c r="A63" s="5"/>
      <c r="B63" s="20"/>
      <c r="C63" s="103" t="s">
        <v>415</v>
      </c>
      <c r="D63" s="103"/>
      <c r="E63" s="103"/>
      <c r="F63" s="556"/>
      <c r="G63" s="557"/>
      <c r="H63" s="558"/>
      <c r="I63" s="559"/>
      <c r="J63" s="558" t="s">
        <v>131</v>
      </c>
      <c r="K63" s="558" t="s">
        <v>50</v>
      </c>
      <c r="L63" s="558" t="s">
        <v>51</v>
      </c>
      <c r="M63" s="104"/>
      <c r="N63" s="23"/>
    </row>
    <row r="64" spans="1:14" ht="11.25">
      <c r="A64" s="5"/>
      <c r="B64" s="20"/>
      <c r="C64" s="560" t="s">
        <v>424</v>
      </c>
      <c r="D64" s="48"/>
      <c r="E64" s="105"/>
      <c r="F64" s="561"/>
      <c r="G64" s="562"/>
      <c r="H64" s="563"/>
      <c r="I64" s="266"/>
      <c r="J64" s="656">
        <v>146618.5</v>
      </c>
      <c r="K64" s="656">
        <v>69255.75</v>
      </c>
      <c r="L64" s="656">
        <v>103123.21</v>
      </c>
      <c r="M64" s="563"/>
      <c r="N64" s="23"/>
    </row>
    <row r="65" spans="1:14" ht="11.25">
      <c r="A65" s="5"/>
      <c r="B65" s="20"/>
      <c r="C65" s="564" t="s">
        <v>425</v>
      </c>
      <c r="E65" s="101"/>
      <c r="F65" s="565"/>
      <c r="G65" s="562"/>
      <c r="H65" s="563"/>
      <c r="I65" s="266"/>
      <c r="J65" s="656">
        <v>18327.3125</v>
      </c>
      <c r="K65" s="657">
        <v>3847.5416666666665</v>
      </c>
      <c r="L65" s="657">
        <v>3437.4403333333335</v>
      </c>
      <c r="M65" s="563"/>
      <c r="N65" s="23"/>
    </row>
    <row r="66" spans="1:14" ht="12" thickBot="1">
      <c r="A66" s="5"/>
      <c r="B66" s="20"/>
      <c r="C66" s="271" t="s">
        <v>426</v>
      </c>
      <c r="D66" s="271"/>
      <c r="E66" s="271"/>
      <c r="F66" s="318"/>
      <c r="G66" s="271"/>
      <c r="H66" s="319"/>
      <c r="I66" s="270"/>
      <c r="J66" s="637">
        <v>4</v>
      </c>
      <c r="K66" s="637">
        <v>2</v>
      </c>
      <c r="L66" s="637">
        <v>5</v>
      </c>
      <c r="M66" s="466"/>
      <c r="N66" s="23"/>
    </row>
    <row r="67" spans="1:14" ht="11.1" customHeight="1" thickTop="1">
      <c r="A67" s="5"/>
      <c r="B67" s="269"/>
      <c r="C67" s="320"/>
      <c r="E67" s="5"/>
      <c r="F67" s="19"/>
      <c r="H67" s="19"/>
      <c r="I67" s="19"/>
      <c r="J67" s="19"/>
      <c r="K67" s="19"/>
      <c r="N67" s="23"/>
    </row>
    <row r="68" spans="1:14" ht="8.4499999999999993" customHeight="1">
      <c r="A68" s="5"/>
      <c r="B68" s="268"/>
      <c r="C68" s="273"/>
      <c r="D68" s="19"/>
      <c r="E68" s="19"/>
      <c r="F68" s="19"/>
      <c r="G68" s="19"/>
      <c r="H68" s="19"/>
      <c r="I68" s="19"/>
      <c r="J68" s="19"/>
      <c r="K68" s="19"/>
      <c r="L68" s="19"/>
      <c r="M68" s="19"/>
      <c r="N68" s="23"/>
    </row>
    <row r="69" spans="1:14" ht="11.25">
      <c r="A69" s="5"/>
      <c r="B69" s="20"/>
      <c r="C69" s="19"/>
      <c r="D69" s="19"/>
      <c r="E69" s="19"/>
      <c r="F69" s="19"/>
      <c r="G69" s="19"/>
      <c r="H69" s="19"/>
      <c r="I69" s="19"/>
      <c r="J69" s="19"/>
      <c r="K69" s="19"/>
      <c r="L69" s="19"/>
      <c r="M69" s="19"/>
      <c r="N69" s="23"/>
    </row>
    <row r="70" spans="1:14" ht="18.75" customHeight="1">
      <c r="A70" s="5"/>
      <c r="B70" s="454"/>
      <c r="C70" s="455" t="s">
        <v>427</v>
      </c>
      <c r="D70" s="456"/>
      <c r="E70" s="456"/>
      <c r="F70" s="456"/>
      <c r="G70" s="457"/>
      <c r="H70" s="457"/>
      <c r="I70" s="457"/>
      <c r="J70" s="457"/>
      <c r="K70" s="457"/>
      <c r="L70" s="457"/>
      <c r="M70" s="457"/>
      <c r="N70" s="458"/>
    </row>
    <row r="71" spans="1:14" ht="11.25">
      <c r="A71" s="5"/>
      <c r="B71" s="20"/>
      <c r="C71" s="19"/>
      <c r="D71" s="19"/>
      <c r="E71" s="19"/>
      <c r="F71" s="19"/>
      <c r="G71" s="19"/>
      <c r="H71" s="19"/>
      <c r="I71" s="19"/>
      <c r="J71" s="19"/>
      <c r="K71" s="19"/>
      <c r="L71" s="19"/>
      <c r="M71" s="19"/>
      <c r="N71" s="23"/>
    </row>
    <row r="72" spans="1:14" ht="11.25">
      <c r="A72" s="5"/>
      <c r="B72" s="20"/>
      <c r="C72" s="1061" t="s">
        <v>428</v>
      </c>
      <c r="D72" s="1061"/>
      <c r="E72" s="1061"/>
      <c r="F72" s="1061"/>
      <c r="G72" s="1061"/>
      <c r="H72" s="1061"/>
      <c r="I72" s="1061"/>
      <c r="J72" s="1061"/>
      <c r="K72" s="1061"/>
      <c r="L72" s="1061"/>
      <c r="M72" s="433"/>
      <c r="N72" s="23"/>
    </row>
    <row r="73" spans="1:14" ht="17.100000000000001" customHeight="1">
      <c r="A73" s="5"/>
      <c r="B73" s="20"/>
      <c r="C73" s="1063"/>
      <c r="D73" s="1063"/>
      <c r="E73" s="1063"/>
      <c r="F73" s="1063"/>
      <c r="G73" s="1063"/>
      <c r="H73" s="1063"/>
      <c r="I73" s="1063"/>
      <c r="J73" s="1063"/>
      <c r="K73" s="1063"/>
      <c r="L73" s="1063"/>
      <c r="M73" s="433"/>
      <c r="N73" s="23"/>
    </row>
    <row r="74" spans="1:14" ht="11.25">
      <c r="A74" s="5"/>
      <c r="B74" s="20"/>
      <c r="C74" s="103" t="s">
        <v>304</v>
      </c>
      <c r="D74" s="307"/>
      <c r="E74" s="104" t="s">
        <v>429</v>
      </c>
      <c r="F74" s="307"/>
      <c r="G74" s="307"/>
      <c r="H74" s="307"/>
      <c r="I74" s="307"/>
      <c r="J74" s="307"/>
      <c r="K74" s="97"/>
      <c r="L74" s="97"/>
      <c r="M74" s="97"/>
      <c r="N74" s="23"/>
    </row>
    <row r="75" spans="1:14" ht="11.25">
      <c r="A75" s="5"/>
      <c r="B75" s="20"/>
      <c r="C75" s="276" t="s">
        <v>311</v>
      </c>
      <c r="D75" s="310"/>
      <c r="E75" s="985" t="s">
        <v>430</v>
      </c>
      <c r="F75" s="315"/>
      <c r="G75" s="315"/>
      <c r="H75" s="315"/>
      <c r="I75" s="315"/>
      <c r="J75" s="315"/>
      <c r="K75" s="19"/>
      <c r="L75" s="19"/>
      <c r="M75" s="19"/>
      <c r="N75" s="23"/>
    </row>
    <row r="76" spans="1:14" ht="11.25">
      <c r="A76" s="5"/>
      <c r="B76" s="20"/>
      <c r="C76" s="19"/>
      <c r="D76" s="19"/>
      <c r="E76" s="19"/>
      <c r="F76" s="19"/>
      <c r="G76" s="19"/>
      <c r="H76" s="19"/>
      <c r="I76" s="19"/>
      <c r="J76" s="19"/>
      <c r="K76" s="19"/>
      <c r="L76" s="19"/>
      <c r="M76" s="19"/>
      <c r="N76" s="23"/>
    </row>
    <row r="77" spans="1:14" ht="11.25">
      <c r="A77" s="5"/>
      <c r="B77" s="20"/>
      <c r="C77" s="1061" t="s">
        <v>431</v>
      </c>
      <c r="D77" s="1061"/>
      <c r="E77" s="1061"/>
      <c r="F77" s="1061"/>
      <c r="G77" s="1061"/>
      <c r="H77" s="1061"/>
      <c r="I77" s="1061"/>
      <c r="J77" s="1061"/>
      <c r="K77" s="1061"/>
      <c r="L77" s="1061"/>
      <c r="M77" s="433"/>
      <c r="N77" s="23"/>
    </row>
    <row r="78" spans="1:14" ht="12.95" customHeight="1">
      <c r="A78" s="5"/>
      <c r="B78" s="20"/>
      <c r="C78" s="1063"/>
      <c r="D78" s="1063"/>
      <c r="E78" s="1063"/>
      <c r="F78" s="1063"/>
      <c r="G78" s="1063"/>
      <c r="H78" s="1063"/>
      <c r="I78" s="1063"/>
      <c r="J78" s="1063"/>
      <c r="K78" s="1063"/>
      <c r="L78" s="1063"/>
      <c r="M78" s="433"/>
      <c r="N78" s="23"/>
    </row>
    <row r="79" spans="1:14" ht="11.25">
      <c r="A79" s="5"/>
      <c r="B79" s="20"/>
      <c r="C79" s="1064" t="s">
        <v>156</v>
      </c>
      <c r="D79" s="1064"/>
      <c r="E79" s="19"/>
      <c r="F79" s="19"/>
      <c r="G79" s="19"/>
      <c r="H79" s="19"/>
      <c r="I79" s="19"/>
      <c r="J79" s="19"/>
      <c r="K79" s="19"/>
      <c r="L79" s="19"/>
      <c r="M79" s="19"/>
      <c r="N79" s="23"/>
    </row>
    <row r="80" spans="1:14" ht="11.25">
      <c r="A80" s="5"/>
      <c r="B80" s="20"/>
      <c r="C80" s="19"/>
      <c r="D80" s="19"/>
      <c r="E80" s="19"/>
      <c r="F80" s="19"/>
      <c r="G80" s="19"/>
      <c r="H80" s="19"/>
      <c r="I80" s="19"/>
      <c r="J80" s="19"/>
      <c r="K80" s="19"/>
      <c r="L80" s="19"/>
      <c r="M80" s="19"/>
      <c r="N80" s="23"/>
    </row>
    <row r="81" spans="1:14" ht="11.25" customHeight="1">
      <c r="A81" s="5"/>
      <c r="B81" s="20"/>
      <c r="C81" s="19"/>
      <c r="D81" s="19"/>
      <c r="E81" s="19"/>
      <c r="F81" s="19"/>
      <c r="G81" s="19"/>
      <c r="H81" s="19"/>
      <c r="I81" s="19"/>
      <c r="J81" s="19"/>
      <c r="K81" s="19"/>
      <c r="L81" s="19"/>
      <c r="M81" s="19"/>
      <c r="N81" s="23"/>
    </row>
    <row r="82" spans="1:14" ht="18.75" customHeight="1">
      <c r="A82" s="5"/>
      <c r="B82" s="454"/>
      <c r="C82" s="455" t="s">
        <v>432</v>
      </c>
      <c r="D82" s="456"/>
      <c r="E82" s="456"/>
      <c r="F82" s="456"/>
      <c r="G82" s="457"/>
      <c r="H82" s="457"/>
      <c r="I82" s="457"/>
      <c r="J82" s="457"/>
      <c r="K82" s="457"/>
      <c r="L82" s="457"/>
      <c r="M82" s="457"/>
      <c r="N82" s="458"/>
    </row>
    <row r="83" spans="1:14" ht="11.25">
      <c r="A83" s="5"/>
      <c r="B83" s="20"/>
      <c r="C83" s="19"/>
      <c r="D83" s="19"/>
      <c r="E83" s="19"/>
      <c r="F83" s="19"/>
      <c r="G83" s="19"/>
      <c r="H83" s="19"/>
      <c r="I83" s="19"/>
      <c r="J83" s="19"/>
      <c r="K83" s="19"/>
      <c r="L83" s="19"/>
      <c r="M83" s="19"/>
      <c r="N83" s="23"/>
    </row>
    <row r="84" spans="1:14" ht="11.25">
      <c r="A84" s="5"/>
      <c r="B84" s="20"/>
      <c r="C84" s="19"/>
      <c r="D84" s="19"/>
      <c r="E84" s="19"/>
      <c r="F84" s="19"/>
      <c r="G84" s="19"/>
      <c r="H84" s="19"/>
      <c r="I84" s="19"/>
      <c r="J84" s="19"/>
      <c r="K84" s="19"/>
      <c r="L84" s="19"/>
      <c r="M84" s="19"/>
      <c r="N84" s="23"/>
    </row>
    <row r="85" spans="1:14" ht="11.25">
      <c r="A85" s="5"/>
      <c r="B85" s="20"/>
      <c r="C85" s="102" t="s">
        <v>433</v>
      </c>
      <c r="D85" s="19"/>
      <c r="E85" s="19"/>
      <c r="F85" s="19"/>
      <c r="G85" s="19"/>
      <c r="H85" s="19"/>
      <c r="I85" s="19"/>
      <c r="J85" s="19"/>
      <c r="K85" s="19"/>
      <c r="L85" s="19"/>
      <c r="M85" s="19"/>
      <c r="N85" s="23"/>
    </row>
    <row r="86" spans="1:14" ht="11.25">
      <c r="A86" s="5"/>
      <c r="B86" s="20"/>
      <c r="C86" s="307" t="s">
        <v>387</v>
      </c>
      <c r="D86" s="104"/>
      <c r="E86" s="104"/>
      <c r="F86" s="104"/>
      <c r="G86" s="104"/>
      <c r="H86" s="104"/>
      <c r="I86" s="104" t="s">
        <v>130</v>
      </c>
      <c r="J86" s="104" t="s">
        <v>131</v>
      </c>
      <c r="K86" s="104" t="s">
        <v>50</v>
      </c>
      <c r="L86" s="104" t="s">
        <v>434</v>
      </c>
      <c r="M86" s="104"/>
      <c r="N86" s="23"/>
    </row>
    <row r="87" spans="1:14" ht="11.25">
      <c r="A87" s="5"/>
      <c r="B87" s="20"/>
      <c r="C87" s="776" t="s">
        <v>391</v>
      </c>
      <c r="D87" s="48"/>
      <c r="E87" s="321"/>
      <c r="F87" s="322"/>
      <c r="G87" s="323"/>
      <c r="H87" s="322"/>
      <c r="I87" s="322">
        <v>2644.22</v>
      </c>
      <c r="J87" s="322">
        <v>3183.6379999999986</v>
      </c>
      <c r="K87" s="638">
        <f>14+1836</f>
        <v>1850</v>
      </c>
      <c r="L87" s="638">
        <v>410</v>
      </c>
      <c r="M87" s="326"/>
      <c r="N87" s="23"/>
    </row>
    <row r="88" spans="1:14" ht="11.25">
      <c r="A88" s="5"/>
      <c r="B88" s="20"/>
      <c r="C88" s="777" t="s">
        <v>392</v>
      </c>
      <c r="E88" s="5"/>
      <c r="F88" s="325"/>
      <c r="G88" s="325"/>
      <c r="H88" s="325"/>
      <c r="I88" s="325">
        <v>1696.7260000000001</v>
      </c>
      <c r="J88" s="325">
        <v>1857.9789999999989</v>
      </c>
      <c r="K88" s="639">
        <f>5+997</f>
        <v>1002</v>
      </c>
      <c r="L88" s="639">
        <v>283</v>
      </c>
      <c r="M88" s="326"/>
      <c r="N88" s="23"/>
    </row>
    <row r="89" spans="1:14" ht="11.25">
      <c r="A89" s="5"/>
      <c r="B89" s="20"/>
      <c r="C89" s="777" t="s">
        <v>393</v>
      </c>
      <c r="E89" s="5"/>
      <c r="F89" s="325"/>
      <c r="G89" s="325"/>
      <c r="H89" s="325"/>
      <c r="I89" s="796" t="s">
        <v>244</v>
      </c>
      <c r="J89" s="796" t="s">
        <v>244</v>
      </c>
      <c r="K89" s="639" t="s">
        <v>244</v>
      </c>
      <c r="L89" s="982" t="s">
        <v>244</v>
      </c>
      <c r="M89" s="326"/>
      <c r="N89" s="23"/>
    </row>
    <row r="90" spans="1:14" ht="12" thickBot="1">
      <c r="A90" s="5"/>
      <c r="B90" s="20"/>
      <c r="C90" s="770" t="s">
        <v>74</v>
      </c>
      <c r="D90" s="56"/>
      <c r="E90" s="327"/>
      <c r="F90" s="328"/>
      <c r="G90" s="329"/>
      <c r="H90" s="328"/>
      <c r="I90" s="328">
        <v>4340.9459999999999</v>
      </c>
      <c r="J90" s="328">
        <v>5041.6169999999975</v>
      </c>
      <c r="K90" s="640">
        <f>SUM(K87:K88)</f>
        <v>2852</v>
      </c>
      <c r="L90" s="640">
        <v>693</v>
      </c>
      <c r="M90" s="326"/>
      <c r="N90" s="23"/>
    </row>
    <row r="91" spans="1:14" ht="22.5" customHeight="1" thickTop="1">
      <c r="A91" s="5"/>
      <c r="B91" s="20"/>
      <c r="C91" s="1065" t="s">
        <v>435</v>
      </c>
      <c r="D91" s="1065"/>
      <c r="E91" s="1065"/>
      <c r="F91" s="1065"/>
      <c r="G91" s="1065"/>
      <c r="H91" s="1065"/>
      <c r="I91" s="1065"/>
      <c r="J91" s="1065"/>
      <c r="K91" s="1065"/>
      <c r="L91" s="1065"/>
      <c r="M91" s="22"/>
      <c r="N91" s="23"/>
    </row>
    <row r="92" spans="1:14" ht="11.25">
      <c r="A92" s="5"/>
      <c r="B92" s="20"/>
      <c r="C92" s="19"/>
      <c r="D92" s="19"/>
      <c r="E92" s="19"/>
      <c r="F92" s="19"/>
      <c r="G92" s="19"/>
      <c r="H92" s="19"/>
      <c r="I92" s="19"/>
      <c r="J92" s="19"/>
      <c r="K92" s="22"/>
      <c r="L92" s="22"/>
      <c r="M92" s="22"/>
      <c r="N92" s="23"/>
    </row>
    <row r="93" spans="1:14" ht="11.25">
      <c r="A93" s="5"/>
      <c r="B93" s="20"/>
      <c r="C93" s="102" t="s">
        <v>436</v>
      </c>
      <c r="D93" s="19"/>
      <c r="E93" s="19"/>
      <c r="F93" s="19"/>
      <c r="G93" s="19"/>
      <c r="H93" s="19"/>
      <c r="I93" s="19"/>
      <c r="J93" s="19"/>
      <c r="K93" s="19"/>
      <c r="L93" s="19"/>
      <c r="M93" s="19"/>
      <c r="N93" s="23"/>
    </row>
    <row r="94" spans="1:14" ht="11.25">
      <c r="A94" s="5"/>
      <c r="B94" s="20"/>
      <c r="C94" s="307" t="s">
        <v>387</v>
      </c>
      <c r="D94" s="104"/>
      <c r="E94" s="104"/>
      <c r="F94" s="104"/>
      <c r="G94" s="104"/>
      <c r="H94" s="104"/>
      <c r="I94" s="104" t="s">
        <v>130</v>
      </c>
      <c r="J94" s="104" t="s">
        <v>131</v>
      </c>
      <c r="K94" s="104" t="s">
        <v>50</v>
      </c>
      <c r="L94" s="104" t="s">
        <v>434</v>
      </c>
      <c r="M94" s="104"/>
      <c r="N94" s="23"/>
    </row>
    <row r="95" spans="1:14" ht="11.25">
      <c r="A95" s="5"/>
      <c r="B95" s="20"/>
      <c r="C95" s="776" t="s">
        <v>391</v>
      </c>
      <c r="D95" s="48"/>
      <c r="E95" s="321"/>
      <c r="F95" s="322"/>
      <c r="G95" s="323"/>
      <c r="H95" s="322"/>
      <c r="I95" s="322">
        <v>36.725277777777777</v>
      </c>
      <c r="J95" s="322">
        <v>46.81820588235292</v>
      </c>
      <c r="K95" s="322">
        <v>29</v>
      </c>
      <c r="L95" s="322">
        <v>5.774647887323944</v>
      </c>
      <c r="M95" s="596"/>
      <c r="N95" s="23"/>
    </row>
    <row r="96" spans="1:14" ht="11.25">
      <c r="A96" s="5"/>
      <c r="B96" s="20"/>
      <c r="C96" s="777" t="s">
        <v>392</v>
      </c>
      <c r="E96" s="5"/>
      <c r="F96" s="325"/>
      <c r="G96" s="325"/>
      <c r="H96" s="325"/>
      <c r="I96" s="325">
        <v>23.565638888888891</v>
      </c>
      <c r="J96" s="325">
        <v>29.967403225806432</v>
      </c>
      <c r="K96" s="325">
        <v>18</v>
      </c>
      <c r="L96" s="325">
        <v>5.3396226415094343</v>
      </c>
      <c r="M96" s="325"/>
      <c r="N96" s="23"/>
    </row>
    <row r="97" spans="1:14" ht="11.25">
      <c r="A97" s="5"/>
      <c r="B97" s="20"/>
      <c r="C97" s="777" t="s">
        <v>393</v>
      </c>
      <c r="E97" s="5"/>
      <c r="F97" s="325"/>
      <c r="G97" s="325"/>
      <c r="H97" s="796"/>
      <c r="I97" s="796" t="s">
        <v>244</v>
      </c>
      <c r="J97" s="796" t="s">
        <v>244</v>
      </c>
      <c r="K97" s="796" t="s">
        <v>244</v>
      </c>
      <c r="L97" s="796" t="s">
        <v>244</v>
      </c>
      <c r="M97" s="325"/>
      <c r="N97" s="23"/>
    </row>
    <row r="98" spans="1:14" ht="12" thickBot="1">
      <c r="A98" s="5"/>
      <c r="B98" s="20"/>
      <c r="C98" s="770" t="s">
        <v>287</v>
      </c>
      <c r="D98" s="56"/>
      <c r="E98" s="327"/>
      <c r="F98" s="328"/>
      <c r="G98" s="329"/>
      <c r="H98" s="329"/>
      <c r="I98" s="329">
        <v>30.145458333333334</v>
      </c>
      <c r="J98" s="328">
        <v>38.781669230769211</v>
      </c>
      <c r="K98" s="329">
        <v>24</v>
      </c>
      <c r="L98" s="329">
        <v>5.55713526441669</v>
      </c>
      <c r="M98" s="596"/>
      <c r="N98" s="23"/>
    </row>
    <row r="99" spans="1:14" ht="20.45" customHeight="1" thickTop="1">
      <c r="A99" s="5"/>
      <c r="B99" s="20"/>
      <c r="C99" s="1065" t="s">
        <v>435</v>
      </c>
      <c r="D99" s="1065"/>
      <c r="E99" s="1065"/>
      <c r="F99" s="1065"/>
      <c r="G99" s="1065"/>
      <c r="H99" s="1065"/>
      <c r="I99" s="1065"/>
      <c r="J99" s="1065"/>
      <c r="K99" s="1065"/>
      <c r="L99" s="1065"/>
      <c r="M99" s="22"/>
      <c r="N99" s="23"/>
    </row>
    <row r="100" spans="1:14" ht="11.25">
      <c r="A100" s="5"/>
      <c r="B100" s="20"/>
      <c r="C100" s="304"/>
      <c r="D100" s="19"/>
      <c r="E100" s="19"/>
      <c r="F100" s="19"/>
      <c r="G100" s="19"/>
      <c r="H100" s="19"/>
      <c r="I100" s="19"/>
      <c r="J100" s="19"/>
      <c r="K100" s="22"/>
      <c r="L100" s="22"/>
      <c r="M100" s="22"/>
      <c r="N100" s="23"/>
    </row>
    <row r="101" spans="1:14" ht="11.25">
      <c r="A101" s="5"/>
      <c r="B101" s="20"/>
      <c r="C101" s="102" t="s">
        <v>437</v>
      </c>
      <c r="D101" s="19"/>
      <c r="E101" s="19"/>
      <c r="F101" s="19"/>
      <c r="G101" s="19"/>
      <c r="H101" s="19"/>
      <c r="I101" s="19"/>
      <c r="J101" s="19"/>
      <c r="K101" s="19"/>
      <c r="L101" s="19"/>
      <c r="M101" s="19"/>
      <c r="N101" s="23"/>
    </row>
    <row r="102" spans="1:14" ht="11.25">
      <c r="A102" s="5"/>
      <c r="B102" s="20"/>
      <c r="C102" s="307" t="s">
        <v>438</v>
      </c>
      <c r="D102" s="104"/>
      <c r="E102" s="104"/>
      <c r="F102" s="104"/>
      <c r="G102" s="104"/>
      <c r="H102" s="104"/>
      <c r="I102" s="104"/>
      <c r="J102" s="104" t="s">
        <v>131</v>
      </c>
      <c r="K102" s="104" t="s">
        <v>50</v>
      </c>
      <c r="L102" s="104" t="s">
        <v>51</v>
      </c>
      <c r="M102" s="104"/>
      <c r="N102" s="23"/>
    </row>
    <row r="103" spans="1:14" ht="11.25">
      <c r="A103" s="5"/>
      <c r="B103" s="20"/>
      <c r="C103" s="776" t="s">
        <v>439</v>
      </c>
      <c r="D103" s="48"/>
      <c r="E103" s="321"/>
      <c r="F103" s="322"/>
      <c r="G103" s="323"/>
      <c r="H103" s="322"/>
      <c r="I103" s="323"/>
      <c r="J103" s="322">
        <v>272.88299999999924</v>
      </c>
      <c r="K103" s="322">
        <v>200</v>
      </c>
      <c r="L103" s="638">
        <v>131</v>
      </c>
      <c r="M103" s="596"/>
      <c r="N103" s="23"/>
    </row>
    <row r="104" spans="1:14" ht="11.25">
      <c r="A104" s="5"/>
      <c r="B104" s="20"/>
      <c r="C104" s="777" t="s">
        <v>440</v>
      </c>
      <c r="E104" s="765"/>
      <c r="F104" s="596"/>
      <c r="G104" s="326"/>
      <c r="H104" s="596"/>
      <c r="I104" s="326"/>
      <c r="J104" s="766" t="s">
        <v>441</v>
      </c>
      <c r="K104" s="766" t="s">
        <v>441</v>
      </c>
      <c r="L104" s="639" t="s">
        <v>441</v>
      </c>
      <c r="M104" s="596"/>
      <c r="N104" s="23"/>
    </row>
    <row r="105" spans="1:14" ht="12" thickBot="1">
      <c r="A105" s="5"/>
      <c r="B105" s="20"/>
      <c r="C105" s="778" t="s">
        <v>442</v>
      </c>
      <c r="D105" s="150"/>
      <c r="E105" s="150"/>
      <c r="F105" s="622"/>
      <c r="G105" s="622"/>
      <c r="H105" s="622"/>
      <c r="I105" s="622"/>
      <c r="J105" s="622">
        <v>4768.7339999999922</v>
      </c>
      <c r="K105" s="622">
        <f>5+14+2634</f>
        <v>2653</v>
      </c>
      <c r="L105" s="983">
        <v>693</v>
      </c>
      <c r="M105" s="325"/>
      <c r="N105" s="23"/>
    </row>
    <row r="106" spans="1:14" ht="12" thickTop="1">
      <c r="A106" s="5"/>
      <c r="B106" s="20"/>
      <c r="C106" s="304"/>
      <c r="D106" s="19"/>
      <c r="E106" s="19"/>
      <c r="F106" s="19"/>
      <c r="G106" s="19"/>
      <c r="H106" s="19"/>
      <c r="I106" s="19"/>
      <c r="J106" s="19"/>
      <c r="K106" s="22"/>
      <c r="L106" s="619"/>
      <c r="M106" s="22"/>
      <c r="N106" s="23"/>
    </row>
    <row r="107" spans="1:14" ht="11.25">
      <c r="A107" s="5"/>
      <c r="B107" s="20"/>
      <c r="C107" s="304"/>
      <c r="D107" s="19"/>
      <c r="E107" s="19"/>
      <c r="F107" s="19"/>
      <c r="G107" s="19"/>
      <c r="H107" s="19"/>
      <c r="I107" s="19"/>
      <c r="J107" s="19"/>
      <c r="K107" s="22"/>
      <c r="L107" s="22"/>
      <c r="M107" s="22"/>
      <c r="N107" s="23"/>
    </row>
    <row r="108" spans="1:14" ht="11.25">
      <c r="A108" s="5"/>
      <c r="B108" s="20"/>
      <c r="C108" s="1061" t="s">
        <v>443</v>
      </c>
      <c r="D108" s="1061"/>
      <c r="E108" s="1061"/>
      <c r="F108" s="1061"/>
      <c r="G108" s="1061"/>
      <c r="H108" s="1061"/>
      <c r="I108" s="1061"/>
      <c r="J108" s="1061"/>
      <c r="K108" s="1061"/>
      <c r="L108" s="1061"/>
      <c r="M108" s="433"/>
      <c r="N108" s="23"/>
    </row>
    <row r="109" spans="1:14" ht="11.25">
      <c r="A109" s="5"/>
      <c r="B109" s="20"/>
      <c r="C109" s="275" t="s">
        <v>415</v>
      </c>
      <c r="D109" s="103"/>
      <c r="E109" s="103"/>
      <c r="F109" s="104"/>
      <c r="G109" s="104"/>
      <c r="H109" s="104"/>
      <c r="I109" s="104"/>
      <c r="J109" s="104" t="s">
        <v>131</v>
      </c>
      <c r="K109" s="104" t="s">
        <v>50</v>
      </c>
      <c r="L109" s="104" t="s">
        <v>51</v>
      </c>
      <c r="M109" s="104"/>
      <c r="N109" s="23"/>
    </row>
    <row r="110" spans="1:14" ht="11.25">
      <c r="A110" s="5"/>
      <c r="B110" s="20"/>
      <c r="C110" s="779" t="s">
        <v>444</v>
      </c>
      <c r="D110" s="48"/>
      <c r="E110" s="105"/>
      <c r="F110" s="330"/>
      <c r="G110" s="330"/>
      <c r="H110" s="330"/>
      <c r="I110" s="330"/>
      <c r="J110" s="330">
        <v>137</v>
      </c>
      <c r="K110" s="330">
        <f>(130+120)/2</f>
        <v>125</v>
      </c>
      <c r="L110" s="984">
        <v>122.5</v>
      </c>
      <c r="M110" s="597"/>
      <c r="N110" s="23"/>
    </row>
    <row r="111" spans="1:14" ht="11.25">
      <c r="A111" s="5"/>
      <c r="B111" s="20"/>
      <c r="C111" s="779" t="s">
        <v>445</v>
      </c>
      <c r="E111" s="101"/>
      <c r="F111" s="331"/>
      <c r="G111" s="332"/>
      <c r="H111" s="331"/>
      <c r="I111" s="332"/>
      <c r="J111" s="331">
        <v>182914.06</v>
      </c>
      <c r="K111" s="331">
        <v>221875.67</v>
      </c>
      <c r="L111" s="331">
        <v>188484.36</v>
      </c>
      <c r="M111" s="331"/>
      <c r="N111" s="23"/>
    </row>
    <row r="112" spans="1:14" ht="12" thickBot="1">
      <c r="A112" s="5"/>
      <c r="B112" s="20"/>
      <c r="C112" s="780" t="s">
        <v>446</v>
      </c>
      <c r="D112" s="271"/>
      <c r="E112" s="271"/>
      <c r="F112" s="333"/>
      <c r="G112" s="333"/>
      <c r="H112" s="333"/>
      <c r="I112" s="333"/>
      <c r="J112" s="333">
        <v>1335</v>
      </c>
      <c r="K112" s="333">
        <f>K111/K110</f>
        <v>1775.0053600000001</v>
      </c>
      <c r="L112" s="333">
        <v>1538.6478367346938</v>
      </c>
      <c r="M112" s="331"/>
      <c r="N112" s="23"/>
    </row>
    <row r="113" spans="1:14" ht="12" thickTop="1">
      <c r="A113" s="5"/>
      <c r="B113" s="20"/>
      <c r="C113" s="467" t="s">
        <v>447</v>
      </c>
      <c r="D113" s="19"/>
      <c r="E113" s="19"/>
      <c r="F113" s="331"/>
      <c r="G113" s="331"/>
      <c r="H113" s="331"/>
      <c r="I113" s="331"/>
      <c r="J113" s="331"/>
      <c r="K113" s="332"/>
      <c r="L113" s="331"/>
      <c r="M113" s="331"/>
      <c r="N113" s="23"/>
    </row>
    <row r="114" spans="1:14" ht="11.25">
      <c r="A114" s="5"/>
      <c r="B114" s="20"/>
      <c r="C114" s="98"/>
      <c r="D114" s="19"/>
      <c r="E114" s="19"/>
      <c r="F114" s="19"/>
      <c r="G114" s="19"/>
      <c r="H114" s="19"/>
      <c r="I114" s="19"/>
      <c r="J114" s="19"/>
      <c r="K114" s="22"/>
      <c r="L114" s="22"/>
      <c r="M114" s="22"/>
      <c r="N114" s="23"/>
    </row>
    <row r="115" spans="1:14" ht="18.75" customHeight="1">
      <c r="A115" s="5"/>
      <c r="B115" s="454"/>
      <c r="C115" s="455" t="s">
        <v>448</v>
      </c>
      <c r="D115" s="456"/>
      <c r="E115" s="456"/>
      <c r="F115" s="456"/>
      <c r="G115" s="457"/>
      <c r="H115" s="457"/>
      <c r="I115" s="457"/>
      <c r="J115" s="457"/>
      <c r="K115" s="457"/>
      <c r="L115" s="457"/>
      <c r="M115" s="457"/>
      <c r="N115" s="458"/>
    </row>
    <row r="116" spans="1:14" ht="10.5" customHeight="1">
      <c r="A116" s="5"/>
      <c r="B116" s="459"/>
      <c r="C116" s="460"/>
      <c r="D116" s="461"/>
      <c r="E116" s="461"/>
      <c r="F116" s="461"/>
      <c r="G116" s="55"/>
      <c r="H116" s="55"/>
      <c r="I116" s="55"/>
      <c r="J116" s="55"/>
      <c r="K116" s="55"/>
      <c r="L116" s="301"/>
      <c r="M116" s="301"/>
      <c r="N116" s="462"/>
    </row>
    <row r="117" spans="1:14" ht="30" customHeight="1">
      <c r="A117" s="5"/>
      <c r="B117" s="20"/>
      <c r="C117" s="1061" t="s">
        <v>449</v>
      </c>
      <c r="D117" s="1061"/>
      <c r="E117" s="1061"/>
      <c r="F117" s="1061"/>
      <c r="G117" s="1061"/>
      <c r="H117" s="1061"/>
      <c r="I117" s="1061"/>
      <c r="J117" s="1061"/>
      <c r="K117" s="1061"/>
      <c r="L117" s="468"/>
      <c r="M117" s="468"/>
      <c r="N117" s="23"/>
    </row>
    <row r="118" spans="1:14" ht="11.25">
      <c r="A118" s="5"/>
      <c r="B118" s="20"/>
      <c r="C118" s="334" t="s">
        <v>450</v>
      </c>
      <c r="D118" s="104"/>
      <c r="E118" s="97"/>
      <c r="F118" s="97"/>
      <c r="G118" s="97"/>
      <c r="H118" s="248"/>
      <c r="I118" s="248" t="s">
        <v>391</v>
      </c>
      <c r="J118" s="1018" t="s">
        <v>392</v>
      </c>
      <c r="K118" s="248" t="s">
        <v>393</v>
      </c>
      <c r="L118" s="104" t="s">
        <v>74</v>
      </c>
      <c r="M118" s="104"/>
      <c r="N118" s="23"/>
    </row>
    <row r="119" spans="1:14" ht="11.25">
      <c r="A119" s="5"/>
      <c r="B119" s="20"/>
      <c r="C119" s="335" t="s">
        <v>451</v>
      </c>
      <c r="D119" s="336"/>
      <c r="E119" s="337"/>
      <c r="F119" s="336"/>
      <c r="G119" s="337"/>
      <c r="H119" s="598"/>
      <c r="I119" s="598">
        <v>0</v>
      </c>
      <c r="J119" s="599">
        <v>1</v>
      </c>
      <c r="K119" s="979" t="s">
        <v>244</v>
      </c>
      <c r="L119" s="979">
        <v>1</v>
      </c>
      <c r="M119" s="599"/>
      <c r="N119" s="23"/>
    </row>
    <row r="120" spans="1:14" ht="11.25">
      <c r="A120" s="5"/>
      <c r="B120" s="20"/>
      <c r="C120" s="277" t="s">
        <v>452</v>
      </c>
      <c r="D120" s="209"/>
      <c r="E120" s="210"/>
      <c r="F120" s="209"/>
      <c r="G120" s="210"/>
      <c r="H120" s="599"/>
      <c r="I120" s="599">
        <v>1</v>
      </c>
      <c r="J120" s="980">
        <v>0</v>
      </c>
      <c r="K120" s="599" t="s">
        <v>244</v>
      </c>
      <c r="L120" s="599">
        <v>1</v>
      </c>
      <c r="M120" s="599"/>
      <c r="N120" s="23"/>
    </row>
    <row r="121" spans="1:14" ht="11.25">
      <c r="A121" s="5"/>
      <c r="B121" s="20"/>
      <c r="C121" s="277" t="s">
        <v>453</v>
      </c>
      <c r="D121" s="209"/>
      <c r="E121" s="210"/>
      <c r="F121" s="209"/>
      <c r="G121" s="210"/>
      <c r="H121" s="599"/>
      <c r="I121" s="599">
        <v>1</v>
      </c>
      <c r="J121" s="599">
        <v>1</v>
      </c>
      <c r="K121" s="599" t="s">
        <v>244</v>
      </c>
      <c r="L121" s="599">
        <v>1</v>
      </c>
      <c r="M121" s="599"/>
      <c r="N121" s="23"/>
    </row>
    <row r="122" spans="1:14" ht="11.25">
      <c r="A122" s="5"/>
      <c r="B122" s="20"/>
      <c r="C122" s="277" t="s">
        <v>454</v>
      </c>
      <c r="D122" s="209"/>
      <c r="E122" s="210"/>
      <c r="F122" s="209"/>
      <c r="G122" s="210"/>
      <c r="H122" s="599"/>
      <c r="I122" s="599">
        <v>1</v>
      </c>
      <c r="J122" s="599">
        <v>1</v>
      </c>
      <c r="K122" s="599" t="s">
        <v>244</v>
      </c>
      <c r="L122" s="599">
        <v>1</v>
      </c>
      <c r="M122" s="599"/>
      <c r="N122" s="23"/>
    </row>
    <row r="123" spans="1:14" ht="11.25">
      <c r="A123" s="5"/>
      <c r="B123" s="20"/>
      <c r="C123" s="277" t="s">
        <v>455</v>
      </c>
      <c r="D123" s="209"/>
      <c r="E123" s="210"/>
      <c r="F123" s="209"/>
      <c r="G123" s="210"/>
      <c r="H123" s="599"/>
      <c r="I123" s="599">
        <v>1</v>
      </c>
      <c r="J123" s="599">
        <v>1</v>
      </c>
      <c r="K123" s="599" t="s">
        <v>244</v>
      </c>
      <c r="L123" s="599">
        <v>1</v>
      </c>
      <c r="M123" s="599"/>
      <c r="N123" s="23"/>
    </row>
    <row r="124" spans="1:14" ht="11.25">
      <c r="A124" s="5"/>
      <c r="B124" s="20"/>
      <c r="C124" s="277" t="s">
        <v>456</v>
      </c>
      <c r="D124" s="209"/>
      <c r="E124" s="210"/>
      <c r="F124" s="209"/>
      <c r="G124" s="210"/>
      <c r="H124" s="599"/>
      <c r="I124" s="599">
        <v>1</v>
      </c>
      <c r="J124" s="980">
        <v>0</v>
      </c>
      <c r="K124" s="599" t="s">
        <v>244</v>
      </c>
      <c r="L124" s="599">
        <v>1</v>
      </c>
      <c r="M124" s="599"/>
      <c r="N124" s="23"/>
    </row>
    <row r="125" spans="1:14" ht="11.25">
      <c r="A125" s="5"/>
      <c r="B125" s="20"/>
      <c r="C125" s="277" t="s">
        <v>457</v>
      </c>
      <c r="D125" s="209"/>
      <c r="E125" s="210"/>
      <c r="F125" s="209"/>
      <c r="G125" s="210"/>
      <c r="H125" s="599"/>
      <c r="I125" s="599">
        <v>1</v>
      </c>
      <c r="J125" s="599">
        <v>1</v>
      </c>
      <c r="K125" s="599" t="s">
        <v>244</v>
      </c>
      <c r="L125" s="599">
        <v>1</v>
      </c>
      <c r="M125" s="599"/>
      <c r="N125" s="23"/>
    </row>
    <row r="126" spans="1:14" ht="11.25">
      <c r="A126" s="5"/>
      <c r="B126" s="20"/>
      <c r="C126" s="278" t="s">
        <v>458</v>
      </c>
      <c r="D126" s="279"/>
      <c r="E126" s="280"/>
      <c r="F126" s="279"/>
      <c r="G126" s="280"/>
      <c r="H126" s="600"/>
      <c r="I126" s="600">
        <v>1</v>
      </c>
      <c r="J126" s="600">
        <v>1</v>
      </c>
      <c r="K126" s="600" t="s">
        <v>244</v>
      </c>
      <c r="L126" s="600">
        <v>1</v>
      </c>
      <c r="M126" s="599"/>
      <c r="N126" s="23"/>
    </row>
    <row r="127" spans="1:14" ht="12" thickBot="1">
      <c r="A127" s="5"/>
      <c r="B127" s="20"/>
      <c r="C127" s="339" t="s">
        <v>351</v>
      </c>
      <c r="D127" s="215"/>
      <c r="E127" s="340"/>
      <c r="F127" s="215"/>
      <c r="G127" s="340"/>
      <c r="H127" s="601"/>
      <c r="I127" s="601">
        <v>1</v>
      </c>
      <c r="J127" s="601">
        <v>1</v>
      </c>
      <c r="K127" s="601" t="s">
        <v>244</v>
      </c>
      <c r="L127" s="981">
        <v>1</v>
      </c>
      <c r="M127" s="602"/>
      <c r="N127" s="23"/>
    </row>
    <row r="128" spans="1:14" ht="12" thickTop="1">
      <c r="A128" s="5"/>
      <c r="B128" s="20"/>
      <c r="C128" s="467" t="s">
        <v>459</v>
      </c>
      <c r="D128" s="213"/>
      <c r="E128" s="213"/>
      <c r="F128" s="213"/>
      <c r="G128" s="213"/>
      <c r="H128" s="213"/>
      <c r="I128" s="213"/>
      <c r="J128" s="213"/>
      <c r="K128" s="209"/>
      <c r="L128" s="209"/>
      <c r="M128" s="209"/>
      <c r="N128" s="23"/>
    </row>
    <row r="129" spans="1:14" ht="11.25">
      <c r="A129" s="5"/>
      <c r="B129" s="20"/>
      <c r="C129" s="19"/>
      <c r="D129" s="19"/>
      <c r="E129" s="19"/>
      <c r="F129" s="19"/>
      <c r="G129" s="19"/>
      <c r="H129" s="19"/>
      <c r="I129" s="19"/>
      <c r="J129" s="19"/>
      <c r="K129" s="22"/>
      <c r="L129" s="22"/>
      <c r="M129" s="22"/>
      <c r="N129" s="23"/>
    </row>
    <row r="130" spans="1:14" ht="11.25">
      <c r="A130" s="5"/>
      <c r="B130" s="20"/>
      <c r="C130" s="19"/>
      <c r="D130" s="19"/>
      <c r="E130" s="19"/>
      <c r="F130" s="19"/>
      <c r="G130" s="19"/>
      <c r="H130" s="19"/>
      <c r="I130" s="19"/>
      <c r="J130" s="19"/>
      <c r="K130" s="22"/>
      <c r="L130" s="22"/>
      <c r="M130" s="22"/>
      <c r="N130" s="23"/>
    </row>
    <row r="131" spans="1:14" ht="15" customHeight="1">
      <c r="A131" s="301"/>
      <c r="B131" s="454"/>
      <c r="C131" s="455" t="s">
        <v>460</v>
      </c>
      <c r="D131" s="456"/>
      <c r="E131" s="456"/>
      <c r="F131" s="456"/>
      <c r="G131" s="457"/>
      <c r="H131" s="457"/>
      <c r="I131" s="457"/>
      <c r="J131" s="457"/>
      <c r="K131" s="457"/>
      <c r="L131" s="457"/>
      <c r="M131" s="457"/>
      <c r="N131" s="458"/>
    </row>
    <row r="132" spans="1:14" ht="7.5" customHeight="1">
      <c r="A132" s="5"/>
      <c r="B132" s="20"/>
      <c r="C132" s="19"/>
      <c r="D132" s="19"/>
      <c r="E132" s="19"/>
      <c r="F132" s="19"/>
      <c r="G132" s="19"/>
      <c r="H132" s="19"/>
      <c r="I132" s="19"/>
      <c r="J132" s="19"/>
      <c r="K132" s="22"/>
      <c r="L132" s="22"/>
      <c r="M132" s="22"/>
      <c r="N132" s="23"/>
    </row>
    <row r="133" spans="1:14" ht="11.25">
      <c r="A133" s="5"/>
      <c r="B133" s="20"/>
      <c r="C133" s="102" t="s">
        <v>461</v>
      </c>
      <c r="D133" s="19"/>
      <c r="E133" s="5"/>
      <c r="F133" s="365"/>
      <c r="G133" s="365"/>
      <c r="H133" s="365"/>
      <c r="I133" s="274"/>
      <c r="J133" s="365"/>
      <c r="K133" s="365"/>
      <c r="L133" s="365"/>
      <c r="M133" s="413"/>
      <c r="N133" s="23"/>
    </row>
    <row r="134" spans="1:14" ht="11.25">
      <c r="A134" s="5"/>
      <c r="B134" s="20"/>
      <c r="C134" s="249" t="s">
        <v>387</v>
      </c>
      <c r="D134" s="249"/>
      <c r="E134" s="248"/>
      <c r="F134" s="248"/>
      <c r="G134" s="248"/>
      <c r="H134" s="248"/>
      <c r="I134" s="248"/>
      <c r="J134" s="104" t="s">
        <v>131</v>
      </c>
      <c r="K134" s="104" t="s">
        <v>50</v>
      </c>
      <c r="L134" s="104" t="s">
        <v>51</v>
      </c>
      <c r="M134" s="248"/>
      <c r="N134" s="23"/>
    </row>
    <row r="135" spans="1:14" ht="9.9499999999999993" customHeight="1">
      <c r="A135" s="5"/>
      <c r="B135" s="20"/>
      <c r="C135" s="276" t="s">
        <v>391</v>
      </c>
      <c r="D135" s="48"/>
      <c r="E135" s="106"/>
      <c r="F135" s="265"/>
      <c r="G135" s="265"/>
      <c r="H135" s="265"/>
      <c r="I135" s="265"/>
      <c r="J135" s="594">
        <v>2.6499999999999999E-2</v>
      </c>
      <c r="K135" s="594">
        <v>2.69E-2</v>
      </c>
      <c r="L135" s="594">
        <v>2.01E-2</v>
      </c>
      <c r="M135" s="548"/>
      <c r="N135" s="23"/>
    </row>
    <row r="136" spans="1:14" ht="9.9499999999999993" customHeight="1">
      <c r="A136" s="5"/>
      <c r="B136" s="20"/>
      <c r="C136" s="277" t="s">
        <v>392</v>
      </c>
      <c r="E136" s="767"/>
      <c r="F136" s="548"/>
      <c r="G136" s="548"/>
      <c r="H136" s="548"/>
      <c r="I136" s="548"/>
      <c r="J136" s="548">
        <v>1.4735146680361112E-2</v>
      </c>
      <c r="K136" s="548">
        <v>1.6199999999999999E-2</v>
      </c>
      <c r="L136" s="548">
        <v>1.4500000000000001E-2</v>
      </c>
      <c r="M136" s="548"/>
      <c r="N136" s="23"/>
    </row>
    <row r="137" spans="1:14" ht="9.9499999999999993" customHeight="1">
      <c r="A137" s="5"/>
      <c r="B137" s="20"/>
      <c r="C137" s="277" t="s">
        <v>393</v>
      </c>
      <c r="E137" s="767"/>
      <c r="F137" s="548"/>
      <c r="G137" s="548"/>
      <c r="H137" s="548"/>
      <c r="I137" s="548"/>
      <c r="J137" s="548" t="s">
        <v>244</v>
      </c>
      <c r="K137" s="548" t="s">
        <v>244</v>
      </c>
      <c r="L137" s="548" t="s">
        <v>244</v>
      </c>
      <c r="M137" s="548"/>
      <c r="N137" s="23"/>
    </row>
    <row r="138" spans="1:14" ht="12.75" thickBot="1">
      <c r="A138" s="65"/>
      <c r="B138" s="13"/>
      <c r="C138" s="56" t="s">
        <v>351</v>
      </c>
      <c r="D138" s="781"/>
      <c r="E138" s="782"/>
      <c r="F138" s="781"/>
      <c r="G138" s="56"/>
      <c r="H138" s="56"/>
      <c r="I138" s="56"/>
      <c r="J138" s="795">
        <v>2.06E-2</v>
      </c>
      <c r="K138" s="795">
        <v>2.1700000000000001E-2</v>
      </c>
      <c r="L138" s="795">
        <v>1.7500000000000002E-2</v>
      </c>
      <c r="N138" s="14"/>
    </row>
    <row r="139" spans="1:14" ht="12" thickTop="1">
      <c r="A139" s="5"/>
      <c r="B139" s="16"/>
      <c r="D139" s="8"/>
      <c r="E139" s="8"/>
      <c r="F139" s="17"/>
      <c r="N139" s="14"/>
    </row>
    <row r="140" spans="1:14" ht="18.75" customHeight="1">
      <c r="A140" s="301"/>
      <c r="B140" s="454"/>
      <c r="C140" s="455" t="s">
        <v>462</v>
      </c>
      <c r="D140" s="456"/>
      <c r="E140" s="456"/>
      <c r="F140" s="456"/>
      <c r="G140" s="457"/>
      <c r="H140" s="457"/>
      <c r="I140" s="457"/>
      <c r="J140" s="457"/>
      <c r="K140" s="457"/>
      <c r="L140" s="457"/>
      <c r="M140" s="457"/>
      <c r="N140" s="458"/>
    </row>
    <row r="141" spans="1:14" ht="11.25">
      <c r="A141" s="5"/>
      <c r="B141" s="16"/>
      <c r="E141" s="5"/>
      <c r="H141" s="4"/>
      <c r="N141" s="14"/>
    </row>
    <row r="142" spans="1:14" ht="11.25">
      <c r="A142" s="5"/>
      <c r="B142" s="16"/>
      <c r="C142" s="102" t="s">
        <v>463</v>
      </c>
      <c r="E142" s="5"/>
      <c r="N142" s="14"/>
    </row>
    <row r="143" spans="1:14" ht="11.25">
      <c r="A143" s="5"/>
      <c r="B143" s="16"/>
      <c r="C143" s="249" t="s">
        <v>464</v>
      </c>
      <c r="D143" s="247"/>
      <c r="E143" s="247"/>
      <c r="F143" s="248"/>
      <c r="G143" s="247"/>
      <c r="H143" s="248"/>
      <c r="I143" s="248" t="s">
        <v>130</v>
      </c>
      <c r="J143" s="248" t="s">
        <v>131</v>
      </c>
      <c r="K143" s="248" t="s">
        <v>50</v>
      </c>
      <c r="L143" s="248" t="s">
        <v>51</v>
      </c>
      <c r="M143" s="248"/>
      <c r="N143" s="14"/>
    </row>
    <row r="144" spans="1:14" ht="11.25">
      <c r="A144" s="5"/>
      <c r="B144" s="16"/>
      <c r="C144" s="276" t="s">
        <v>465</v>
      </c>
      <c r="D144" s="48"/>
      <c r="E144" s="48"/>
      <c r="F144" s="48"/>
      <c r="G144" s="48"/>
      <c r="H144" s="341"/>
      <c r="I144" s="341" t="s">
        <v>244</v>
      </c>
      <c r="J144" s="341" t="s">
        <v>244</v>
      </c>
      <c r="K144" s="264">
        <v>0</v>
      </c>
      <c r="L144" s="264">
        <v>0</v>
      </c>
      <c r="M144" s="266"/>
      <c r="N144" s="14"/>
    </row>
    <row r="145" spans="1:14" ht="11.25">
      <c r="A145" s="5"/>
      <c r="B145" s="16"/>
      <c r="C145" s="277" t="s">
        <v>466</v>
      </c>
      <c r="E145" s="5"/>
      <c r="H145" s="603"/>
      <c r="I145" s="603">
        <v>0</v>
      </c>
      <c r="J145" s="603">
        <v>0</v>
      </c>
      <c r="K145" s="266">
        <v>0</v>
      </c>
      <c r="L145" s="266">
        <v>0</v>
      </c>
      <c r="M145" s="266"/>
      <c r="N145" s="14"/>
    </row>
    <row r="146" spans="1:14" ht="12" thickBot="1">
      <c r="A146" s="5"/>
      <c r="B146" s="16"/>
      <c r="C146" s="783" t="s">
        <v>467</v>
      </c>
      <c r="D146" s="150"/>
      <c r="E146" s="150"/>
      <c r="F146" s="150"/>
      <c r="G146" s="150"/>
      <c r="H146" s="784"/>
      <c r="I146" s="784" t="s">
        <v>244</v>
      </c>
      <c r="J146" s="784" t="s">
        <v>244</v>
      </c>
      <c r="K146" s="785">
        <v>0</v>
      </c>
      <c r="L146" s="785">
        <v>0</v>
      </c>
      <c r="M146" s="266"/>
      <c r="N146" s="14"/>
    </row>
    <row r="147" spans="1:14" ht="12" thickTop="1">
      <c r="A147" s="5"/>
      <c r="B147" s="16"/>
      <c r="E147" s="5"/>
      <c r="N147" s="14"/>
    </row>
    <row r="148" spans="1:14" ht="11.25">
      <c r="A148" s="5"/>
      <c r="B148" s="16"/>
      <c r="C148" s="102" t="s">
        <v>468</v>
      </c>
      <c r="E148" s="5"/>
      <c r="N148" s="14"/>
    </row>
    <row r="149" spans="1:14" ht="11.25">
      <c r="A149" s="5"/>
      <c r="B149" s="16"/>
      <c r="C149" s="103" t="s">
        <v>464</v>
      </c>
      <c r="D149" s="247"/>
      <c r="E149" s="247"/>
      <c r="F149" s="248"/>
      <c r="G149" s="247"/>
      <c r="H149" s="248"/>
      <c r="I149" s="248" t="s">
        <v>130</v>
      </c>
      <c r="J149" s="248" t="s">
        <v>131</v>
      </c>
      <c r="K149" s="248" t="s">
        <v>50</v>
      </c>
      <c r="L149" s="248" t="s">
        <v>51</v>
      </c>
      <c r="M149" s="248"/>
      <c r="N149" s="14"/>
    </row>
    <row r="150" spans="1:14" ht="11.25">
      <c r="A150" s="5"/>
      <c r="B150" s="16"/>
      <c r="C150" s="276" t="s">
        <v>311</v>
      </c>
      <c r="D150" s="48"/>
      <c r="E150" s="48"/>
      <c r="F150" s="141"/>
      <c r="G150" s="141"/>
      <c r="H150" s="341"/>
      <c r="I150" s="341" t="s">
        <v>469</v>
      </c>
      <c r="J150" s="341" t="s">
        <v>469</v>
      </c>
      <c r="K150" s="341" t="s">
        <v>469</v>
      </c>
      <c r="L150" s="341" t="s">
        <v>469</v>
      </c>
      <c r="M150" s="603"/>
      <c r="N150" s="14"/>
    </row>
    <row r="151" spans="1:14" ht="11.25">
      <c r="A151" s="5"/>
      <c r="B151" s="13"/>
      <c r="H151" s="266"/>
      <c r="I151" s="266"/>
      <c r="J151" s="266"/>
      <c r="K151" s="266"/>
      <c r="L151" s="266"/>
      <c r="M151" s="266"/>
      <c r="N151" s="14"/>
    </row>
    <row r="152" spans="1:14" ht="11.25">
      <c r="A152" s="5"/>
      <c r="B152" s="13"/>
      <c r="N152" s="14"/>
    </row>
    <row r="153" spans="1:14" ht="18.75" customHeight="1">
      <c r="A153" s="301"/>
      <c r="B153" s="454"/>
      <c r="C153" s="455" t="s">
        <v>470</v>
      </c>
      <c r="D153" s="456"/>
      <c r="E153" s="456"/>
      <c r="F153" s="456"/>
      <c r="G153" s="457"/>
      <c r="H153" s="457"/>
      <c r="I153" s="457"/>
      <c r="J153" s="457"/>
      <c r="K153" s="457"/>
      <c r="L153" s="457"/>
      <c r="M153" s="457"/>
      <c r="N153" s="458"/>
    </row>
    <row r="154" spans="1:14" ht="11.25">
      <c r="A154" s="5"/>
      <c r="B154" s="16"/>
      <c r="E154" s="5"/>
      <c r="N154" s="14"/>
    </row>
    <row r="155" spans="1:14" ht="11.25">
      <c r="A155" s="5"/>
      <c r="B155" s="16"/>
      <c r="E155" s="4"/>
      <c r="N155" s="14"/>
    </row>
    <row r="156" spans="1:14" ht="11.25">
      <c r="A156" s="5"/>
      <c r="B156" s="16"/>
      <c r="C156" s="102" t="s">
        <v>471</v>
      </c>
      <c r="E156" s="5"/>
      <c r="N156" s="14"/>
    </row>
    <row r="157" spans="1:14" ht="11.25">
      <c r="A157" s="5"/>
      <c r="B157" s="16"/>
      <c r="C157" s="836" t="s">
        <v>472</v>
      </c>
      <c r="D157" s="478"/>
      <c r="E157" s="478"/>
      <c r="F157" s="464"/>
      <c r="G157" s="247"/>
      <c r="H157" s="248"/>
      <c r="I157" s="248" t="s">
        <v>130</v>
      </c>
      <c r="J157" s="248" t="s">
        <v>390</v>
      </c>
      <c r="K157" s="248" t="s">
        <v>50</v>
      </c>
      <c r="L157" s="248" t="s">
        <v>473</v>
      </c>
      <c r="M157" s="248"/>
      <c r="N157" s="14"/>
    </row>
    <row r="158" spans="1:14" ht="11.25">
      <c r="A158" s="5"/>
      <c r="B158" s="16"/>
      <c r="C158" s="837" t="s">
        <v>474</v>
      </c>
      <c r="D158" s="838"/>
      <c r="E158" s="838"/>
      <c r="F158" s="839"/>
      <c r="G158" s="838"/>
      <c r="H158" s="840"/>
      <c r="I158" s="840">
        <v>0.66</v>
      </c>
      <c r="J158" s="840">
        <v>0.74</v>
      </c>
      <c r="K158" s="840">
        <v>0.7</v>
      </c>
      <c r="L158" s="840">
        <v>0.70576923000000003</v>
      </c>
      <c r="M158" s="605"/>
      <c r="N158" s="14"/>
    </row>
    <row r="159" spans="1:14" ht="11.25">
      <c r="A159" s="5"/>
      <c r="B159" s="16"/>
      <c r="C159" s="277" t="s">
        <v>475</v>
      </c>
      <c r="E159" s="5"/>
      <c r="F159" s="342"/>
      <c r="H159" s="343"/>
      <c r="I159" s="343" t="s">
        <v>244</v>
      </c>
      <c r="J159" s="343" t="s">
        <v>244</v>
      </c>
      <c r="K159" s="343" t="s">
        <v>244</v>
      </c>
      <c r="L159" s="343">
        <v>0.86</v>
      </c>
      <c r="M159" s="605"/>
      <c r="N159" s="14"/>
    </row>
    <row r="160" spans="1:14" ht="11.25">
      <c r="A160" s="5"/>
      <c r="B160" s="16"/>
      <c r="C160" s="277" t="s">
        <v>476</v>
      </c>
      <c r="E160" s="5"/>
      <c r="F160" s="342"/>
      <c r="H160" s="343"/>
      <c r="I160" s="343" t="s">
        <v>244</v>
      </c>
      <c r="J160" s="343" t="s">
        <v>244</v>
      </c>
      <c r="K160" s="343" t="s">
        <v>244</v>
      </c>
      <c r="L160" s="343">
        <v>0.86</v>
      </c>
      <c r="M160" s="605"/>
      <c r="N160" s="14"/>
    </row>
    <row r="161" spans="1:15" ht="11.25">
      <c r="A161" s="5"/>
      <c r="B161" s="16"/>
      <c r="C161" s="277" t="s">
        <v>477</v>
      </c>
      <c r="E161" s="5"/>
      <c r="F161" s="342"/>
      <c r="H161" s="343"/>
      <c r="I161" s="343" t="s">
        <v>244</v>
      </c>
      <c r="J161" s="343" t="s">
        <v>244</v>
      </c>
      <c r="K161" s="343" t="s">
        <v>244</v>
      </c>
      <c r="L161" s="343">
        <v>0.81</v>
      </c>
      <c r="M161" s="605"/>
      <c r="N161" s="14"/>
    </row>
    <row r="162" spans="1:15" ht="11.25">
      <c r="A162" s="5"/>
      <c r="B162" s="16"/>
      <c r="C162" s="277" t="s">
        <v>478</v>
      </c>
      <c r="E162" s="5"/>
      <c r="F162" s="342"/>
      <c r="H162" s="343"/>
      <c r="I162" s="343" t="s">
        <v>244</v>
      </c>
      <c r="J162" s="343" t="s">
        <v>244</v>
      </c>
      <c r="K162" s="343" t="s">
        <v>244</v>
      </c>
      <c r="L162" s="343">
        <v>0.59</v>
      </c>
      <c r="M162" s="605"/>
      <c r="N162" s="14"/>
    </row>
    <row r="163" spans="1:15" ht="11.25">
      <c r="A163" s="5"/>
      <c r="B163" s="16"/>
      <c r="C163" s="281" t="s">
        <v>479</v>
      </c>
      <c r="D163" s="282"/>
      <c r="E163" s="282"/>
      <c r="F163" s="283"/>
      <c r="G163" s="282"/>
      <c r="H163" s="338"/>
      <c r="I163" s="338">
        <v>1</v>
      </c>
      <c r="J163" s="338">
        <v>1</v>
      </c>
      <c r="K163" s="338">
        <v>1</v>
      </c>
      <c r="L163" s="338">
        <v>1</v>
      </c>
      <c r="M163" s="605"/>
      <c r="N163" s="14"/>
    </row>
    <row r="164" spans="1:15" ht="12" thickBot="1">
      <c r="A164" s="5"/>
      <c r="B164" s="16"/>
      <c r="C164" s="284" t="s">
        <v>480</v>
      </c>
      <c r="D164" s="272"/>
      <c r="E164" s="272"/>
      <c r="F164" s="344"/>
      <c r="G164" s="272"/>
      <c r="H164" s="345"/>
      <c r="I164" s="345">
        <v>0.89</v>
      </c>
      <c r="J164" s="345">
        <v>0.74</v>
      </c>
      <c r="K164" s="345">
        <v>0.87</v>
      </c>
      <c r="L164" s="345">
        <v>0.88</v>
      </c>
      <c r="M164" s="605"/>
      <c r="N164" s="14"/>
    </row>
    <row r="165" spans="1:15" s="647" customFormat="1" ht="9" customHeight="1" thickTop="1">
      <c r="A165" s="302"/>
      <c r="B165" s="645"/>
      <c r="C165" s="467" t="s">
        <v>481</v>
      </c>
      <c r="D165" s="302"/>
      <c r="E165" s="302"/>
      <c r="F165" s="302"/>
      <c r="G165" s="302"/>
      <c r="H165" s="302"/>
      <c r="I165" s="302"/>
      <c r="J165" s="302"/>
      <c r="K165" s="302"/>
      <c r="L165" s="302"/>
      <c r="M165" s="302"/>
      <c r="N165" s="646"/>
      <c r="O165" s="302"/>
    </row>
    <row r="166" spans="1:15" s="647" customFormat="1" ht="11.25">
      <c r="A166" s="302"/>
      <c r="B166" s="645"/>
      <c r="C166" s="467" t="s">
        <v>482</v>
      </c>
      <c r="D166" s="302"/>
      <c r="E166" s="302"/>
      <c r="F166" s="302"/>
      <c r="G166" s="302"/>
      <c r="H166" s="302"/>
      <c r="I166" s="302"/>
      <c r="J166" s="302"/>
      <c r="K166" s="302"/>
      <c r="L166" s="302"/>
      <c r="M166" s="302"/>
      <c r="N166" s="646"/>
      <c r="O166" s="302"/>
    </row>
    <row r="167" spans="1:15" ht="11.25">
      <c r="A167" s="5"/>
      <c r="B167" s="16"/>
      <c r="C167" s="467"/>
      <c r="E167" s="5"/>
      <c r="N167" s="14"/>
    </row>
    <row r="168" spans="1:15" ht="11.25">
      <c r="A168" s="5"/>
      <c r="B168" s="16"/>
      <c r="C168" s="102" t="s">
        <v>483</v>
      </c>
      <c r="E168" s="5"/>
      <c r="N168" s="14"/>
    </row>
    <row r="169" spans="1:15" ht="11.25">
      <c r="A169" s="5"/>
      <c r="B169" s="16"/>
      <c r="C169" s="469" t="s">
        <v>484</v>
      </c>
      <c r="E169" s="5"/>
      <c r="F169" s="97"/>
      <c r="H169" s="248"/>
      <c r="I169" s="248" t="s">
        <v>130</v>
      </c>
      <c r="J169" s="248" t="s">
        <v>390</v>
      </c>
      <c r="K169" s="248" t="s">
        <v>50</v>
      </c>
      <c r="L169" s="248" t="s">
        <v>51</v>
      </c>
      <c r="M169" s="248"/>
      <c r="N169" s="14"/>
    </row>
    <row r="170" spans="1:15" ht="11.25">
      <c r="A170" s="5"/>
      <c r="B170" s="16"/>
      <c r="C170" s="346" t="s">
        <v>485</v>
      </c>
      <c r="D170" s="282"/>
      <c r="E170" s="282"/>
      <c r="F170" s="285"/>
      <c r="G170" s="282"/>
      <c r="H170" s="347"/>
      <c r="I170" s="347">
        <v>0.95</v>
      </c>
      <c r="J170" s="283" t="s">
        <v>486</v>
      </c>
      <c r="K170" s="347">
        <v>0.95</v>
      </c>
      <c r="L170" s="347">
        <v>0.97</v>
      </c>
      <c r="M170" s="604"/>
      <c r="N170" s="14"/>
    </row>
    <row r="171" spans="1:15" ht="11.25">
      <c r="A171" s="5"/>
      <c r="B171" s="16"/>
      <c r="C171" s="324" t="s">
        <v>487</v>
      </c>
      <c r="E171" s="5"/>
      <c r="F171" s="107"/>
      <c r="H171" s="147"/>
      <c r="I171" s="147">
        <v>0.79</v>
      </c>
      <c r="J171" s="343" t="s">
        <v>486</v>
      </c>
      <c r="K171" s="147">
        <v>0.87</v>
      </c>
      <c r="L171" s="147">
        <v>0.89</v>
      </c>
      <c r="M171" s="147"/>
      <c r="N171" s="14"/>
    </row>
    <row r="172" spans="1:15" ht="11.25">
      <c r="A172" s="5"/>
      <c r="B172" s="13"/>
      <c r="C172" s="5" t="s">
        <v>488</v>
      </c>
      <c r="H172" s="147"/>
      <c r="I172" s="147">
        <v>0.87</v>
      </c>
      <c r="J172" s="343" t="s">
        <v>486</v>
      </c>
      <c r="K172" s="147">
        <v>0.91</v>
      </c>
      <c r="L172" s="147">
        <v>0.91</v>
      </c>
      <c r="M172" s="147"/>
      <c r="N172" s="14"/>
    </row>
    <row r="173" spans="1:15" ht="11.25">
      <c r="A173" s="5"/>
      <c r="B173" s="13"/>
      <c r="C173" s="5" t="s">
        <v>489</v>
      </c>
      <c r="H173" s="147"/>
      <c r="I173" s="147">
        <v>0.87</v>
      </c>
      <c r="J173" s="343" t="s">
        <v>486</v>
      </c>
      <c r="K173" s="147">
        <v>0.89</v>
      </c>
      <c r="L173" s="343" t="s">
        <v>486</v>
      </c>
      <c r="M173" s="343"/>
      <c r="N173" s="14"/>
    </row>
    <row r="174" spans="1:15" ht="12" thickBot="1">
      <c r="A174" s="5"/>
      <c r="B174" s="16"/>
      <c r="C174" s="348" t="s">
        <v>479</v>
      </c>
      <c r="D174" s="348"/>
      <c r="E174" s="348"/>
      <c r="F174" s="348"/>
      <c r="G174" s="348"/>
      <c r="H174" s="349"/>
      <c r="I174" s="349">
        <v>1</v>
      </c>
      <c r="J174" s="349">
        <v>1</v>
      </c>
      <c r="K174" s="349">
        <v>1</v>
      </c>
      <c r="L174" s="349">
        <v>1</v>
      </c>
      <c r="M174" s="342"/>
      <c r="N174" s="14"/>
    </row>
    <row r="175" spans="1:15" ht="9" customHeight="1" thickTop="1">
      <c r="A175" s="14"/>
      <c r="B175" s="470"/>
      <c r="C175" s="467" t="s">
        <v>490</v>
      </c>
      <c r="D175" s="65"/>
      <c r="E175" s="134"/>
      <c r="F175" s="65"/>
      <c r="G175" s="65"/>
      <c r="H175" s="65"/>
      <c r="I175" s="65"/>
      <c r="J175" s="65"/>
      <c r="K175" s="65"/>
      <c r="L175" s="65"/>
      <c r="M175" s="65"/>
      <c r="N175" s="66"/>
    </row>
    <row r="176" spans="1:15" ht="10.5" customHeight="1">
      <c r="A176" s="66"/>
      <c r="B176" s="63"/>
      <c r="C176" s="467" t="s">
        <v>491</v>
      </c>
      <c r="D176" s="69"/>
      <c r="E176" s="300"/>
      <c r="F176" s="70"/>
      <c r="G176" s="70"/>
      <c r="H176" s="70"/>
      <c r="I176" s="70"/>
      <c r="J176" s="70"/>
      <c r="K176" s="70"/>
      <c r="L176" s="605"/>
      <c r="M176" s="605"/>
      <c r="N176" s="71"/>
    </row>
    <row r="177" spans="1:14" ht="10.5" customHeight="1">
      <c r="A177" s="66"/>
      <c r="B177" s="63"/>
      <c r="C177" s="467"/>
      <c r="D177" s="69"/>
      <c r="E177" s="300"/>
      <c r="F177" s="70"/>
      <c r="G177" s="70"/>
      <c r="H177" s="70"/>
      <c r="I177" s="70"/>
      <c r="J177" s="70"/>
      <c r="K177" s="70"/>
      <c r="L177" s="605"/>
      <c r="M177" s="605"/>
      <c r="N177" s="71"/>
    </row>
    <row r="178" spans="1:14" ht="10.5" customHeight="1">
      <c r="A178" s="66"/>
      <c r="B178" s="63"/>
      <c r="C178" s="467"/>
      <c r="D178" s="69"/>
      <c r="E178" s="300"/>
      <c r="F178" s="70"/>
      <c r="G178" s="70"/>
      <c r="H178" s="70"/>
      <c r="I178" s="70"/>
      <c r="J178" s="70"/>
      <c r="K178" s="70"/>
      <c r="L178" s="605"/>
      <c r="M178" s="605"/>
      <c r="N178" s="71"/>
    </row>
    <row r="179" spans="1:14" ht="11.25" customHeight="1">
      <c r="A179" s="66"/>
      <c r="B179" s="63"/>
      <c r="C179" s="467"/>
      <c r="D179" s="69"/>
      <c r="E179" s="300"/>
      <c r="F179" s="70"/>
      <c r="G179" s="70"/>
      <c r="H179" s="70"/>
      <c r="I179" s="70"/>
      <c r="J179" s="70"/>
      <c r="K179" s="70"/>
      <c r="L179" s="605"/>
      <c r="M179" s="605"/>
      <c r="N179" s="71"/>
    </row>
    <row r="180" spans="1:14" ht="28.5" customHeight="1" thickBot="1">
      <c r="A180" s="471"/>
      <c r="B180" s="472"/>
      <c r="C180" s="472"/>
      <c r="D180" s="473" t="s">
        <v>492</v>
      </c>
      <c r="E180" s="474"/>
      <c r="F180" s="475"/>
      <c r="G180" s="476"/>
      <c r="H180" s="476"/>
      <c r="I180" s="476"/>
      <c r="J180" s="476"/>
      <c r="K180" s="476"/>
      <c r="L180" s="476"/>
      <c r="M180" s="476"/>
      <c r="N180" s="477"/>
    </row>
    <row r="181" spans="1:14" ht="12">
      <c r="A181" s="65"/>
      <c r="B181" s="16"/>
      <c r="D181" s="17"/>
      <c r="E181" s="8"/>
      <c r="F181" s="17"/>
      <c r="N181" s="14"/>
    </row>
    <row r="182" spans="1:14" ht="12">
      <c r="A182" s="65"/>
      <c r="B182" s="16"/>
      <c r="D182" s="17"/>
      <c r="E182" s="8"/>
      <c r="F182" s="17"/>
      <c r="N182" s="14"/>
    </row>
    <row r="183" spans="1:14" ht="11.25">
      <c r="A183" s="5"/>
      <c r="B183" s="16"/>
      <c r="C183" s="7"/>
      <c r="D183" s="8"/>
      <c r="E183" s="8"/>
      <c r="F183" s="17"/>
      <c r="N183" s="14"/>
    </row>
    <row r="184" spans="1:14" ht="18.75" customHeight="1">
      <c r="A184" s="5"/>
      <c r="B184" s="454"/>
      <c r="C184" s="455" t="s">
        <v>493</v>
      </c>
      <c r="D184" s="456"/>
      <c r="E184" s="456"/>
      <c r="F184" s="456"/>
      <c r="G184" s="457"/>
      <c r="H184" s="457"/>
      <c r="I184" s="457"/>
      <c r="J184" s="457"/>
      <c r="K184" s="457"/>
      <c r="L184" s="457"/>
      <c r="M184" s="457"/>
      <c r="N184" s="458"/>
    </row>
    <row r="185" spans="1:14" ht="9" customHeight="1">
      <c r="A185" s="5"/>
      <c r="B185" s="16"/>
      <c r="C185" s="8"/>
      <c r="D185" s="8"/>
      <c r="E185" s="5"/>
      <c r="F185" s="403"/>
      <c r="G185" s="403"/>
      <c r="H185" s="404"/>
      <c r="I185" s="7"/>
      <c r="J185" s="357"/>
      <c r="K185" s="357"/>
      <c r="L185" s="357"/>
      <c r="M185" s="357"/>
      <c r="N185" s="14"/>
    </row>
    <row r="186" spans="1:14" ht="11.25">
      <c r="A186" s="5"/>
      <c r="B186" s="13"/>
      <c r="C186" s="102" t="s">
        <v>494</v>
      </c>
      <c r="N186" s="14"/>
    </row>
    <row r="187" spans="1:14" ht="11.25">
      <c r="A187" s="5"/>
      <c r="B187" s="13"/>
      <c r="C187" s="334"/>
      <c r="D187" s="111"/>
      <c r="E187" s="97"/>
      <c r="F187" s="248"/>
      <c r="G187" s="478"/>
      <c r="H187" s="478"/>
      <c r="I187" s="464" t="s">
        <v>130</v>
      </c>
      <c r="J187" s="464" t="s">
        <v>131</v>
      </c>
      <c r="K187" s="464" t="s">
        <v>50</v>
      </c>
      <c r="L187" s="464" t="s">
        <v>51</v>
      </c>
      <c r="M187" s="248"/>
      <c r="N187" s="14"/>
    </row>
    <row r="188" spans="1:14" ht="11.25">
      <c r="A188" s="5"/>
      <c r="B188" s="13"/>
      <c r="C188" s="48" t="s">
        <v>495</v>
      </c>
      <c r="D188" s="48"/>
      <c r="E188" s="48"/>
      <c r="F188" s="405"/>
      <c r="I188" s="977" t="s">
        <v>496</v>
      </c>
      <c r="J188" s="406" t="s">
        <v>497</v>
      </c>
      <c r="K188" s="406" t="s">
        <v>496</v>
      </c>
      <c r="L188" s="406" t="s">
        <v>498</v>
      </c>
      <c r="M188" s="406"/>
      <c r="N188" s="14"/>
    </row>
    <row r="189" spans="1:14" ht="11.25">
      <c r="A189" s="5"/>
      <c r="B189" s="13"/>
      <c r="C189" s="5" t="s">
        <v>499</v>
      </c>
      <c r="E189" s="407"/>
      <c r="F189" s="408"/>
      <c r="I189" s="408">
        <v>135000</v>
      </c>
      <c r="J189" s="408">
        <v>135000</v>
      </c>
      <c r="K189" s="408">
        <v>153702.95000000001</v>
      </c>
      <c r="L189" s="408">
        <v>156800</v>
      </c>
      <c r="M189" s="408"/>
      <c r="N189" s="14"/>
    </row>
    <row r="190" spans="1:14" ht="11.25">
      <c r="A190" s="5"/>
      <c r="B190" s="13"/>
      <c r="E190" s="407"/>
      <c r="F190" s="407"/>
      <c r="G190" s="408"/>
      <c r="H190" s="408"/>
      <c r="I190" s="408"/>
      <c r="L190" s="406"/>
      <c r="N190" s="14"/>
    </row>
    <row r="191" spans="1:14" ht="11.25">
      <c r="A191" s="5"/>
      <c r="B191" s="13"/>
      <c r="E191" s="479"/>
      <c r="N191" s="14"/>
    </row>
    <row r="192" spans="1:14" ht="15">
      <c r="A192" s="5"/>
      <c r="B192" s="16"/>
      <c r="C192" s="102" t="s">
        <v>500</v>
      </c>
      <c r="E192" s="5"/>
      <c r="I192" s="7"/>
      <c r="J192" s="357"/>
      <c r="K192" s="357"/>
      <c r="L192" s="357"/>
      <c r="M192" s="357"/>
      <c r="N192" s="14"/>
    </row>
    <row r="193" spans="1:14" ht="15">
      <c r="A193" s="5"/>
      <c r="B193" s="13"/>
      <c r="C193" s="384" t="s">
        <v>501</v>
      </c>
      <c r="D193" s="111"/>
      <c r="E193" s="111"/>
      <c r="F193" s="385"/>
      <c r="G193" s="385"/>
      <c r="H193" s="464" t="s">
        <v>129</v>
      </c>
      <c r="I193" s="464" t="s">
        <v>130</v>
      </c>
      <c r="J193" s="254" t="s">
        <v>131</v>
      </c>
      <c r="K193" s="254" t="s">
        <v>50</v>
      </c>
      <c r="L193" s="254" t="s">
        <v>51</v>
      </c>
      <c r="M193" s="357"/>
      <c r="N193" s="14"/>
    </row>
    <row r="194" spans="1:14" ht="12" customHeight="1">
      <c r="A194" s="5"/>
      <c r="B194" s="13"/>
      <c r="C194" s="409" t="s">
        <v>502</v>
      </c>
      <c r="D194" s="48"/>
      <c r="E194" s="48"/>
      <c r="F194" s="48"/>
      <c r="G194" s="48"/>
      <c r="H194" s="641">
        <v>0.30842795502394554</v>
      </c>
      <c r="I194" s="410">
        <v>0.44902872017435935</v>
      </c>
      <c r="J194" s="410">
        <v>0.17467511575531219</v>
      </c>
      <c r="K194" s="410">
        <v>0.17</v>
      </c>
      <c r="L194" s="410">
        <v>0.23780000000000001</v>
      </c>
      <c r="M194" s="978">
        <v>0.02</v>
      </c>
      <c r="N194" s="14"/>
    </row>
    <row r="195" spans="1:14" ht="12" customHeight="1">
      <c r="A195" s="5"/>
      <c r="B195" s="13"/>
      <c r="C195" s="7" t="s">
        <v>503</v>
      </c>
      <c r="E195" s="5"/>
      <c r="H195" s="411">
        <v>5.4478884225449775E-2</v>
      </c>
      <c r="I195" s="403">
        <v>8.3724687964312358E-2</v>
      </c>
      <c r="J195" s="404">
        <v>6.0452773913003667E-2</v>
      </c>
      <c r="K195" s="404">
        <v>0.03</v>
      </c>
      <c r="L195" s="404">
        <v>1.23E-2</v>
      </c>
      <c r="M195" s="978">
        <v>-0.03</v>
      </c>
      <c r="N195" s="14"/>
    </row>
    <row r="196" spans="1:14" ht="12" customHeight="1">
      <c r="A196" s="5"/>
      <c r="B196" s="13"/>
      <c r="C196" s="7" t="s">
        <v>504</v>
      </c>
      <c r="E196" s="5"/>
      <c r="H196" s="411">
        <v>0.19141750490461301</v>
      </c>
      <c r="I196" s="403">
        <v>1.2056256447850698E-3</v>
      </c>
      <c r="J196" s="404">
        <v>-1.4647580473664807E-2</v>
      </c>
      <c r="K196" s="404">
        <v>0.02</v>
      </c>
      <c r="L196" s="404">
        <v>-1.3299999999999999E-2</v>
      </c>
      <c r="M196" s="978">
        <v>-0.03</v>
      </c>
      <c r="N196" s="14"/>
    </row>
    <row r="197" spans="1:14" ht="12" customHeight="1">
      <c r="A197" s="5"/>
      <c r="B197" s="13"/>
      <c r="C197" s="7" t="s">
        <v>505</v>
      </c>
      <c r="E197" s="5"/>
      <c r="H197" s="411">
        <v>-3.7162333660576835E-2</v>
      </c>
      <c r="I197" s="403">
        <v>3.8909928511879729E-2</v>
      </c>
      <c r="J197" s="404">
        <v>1.0898457508845995E-2</v>
      </c>
      <c r="K197" s="404">
        <v>0.03</v>
      </c>
      <c r="L197" s="404">
        <v>1.4200000000000001E-2</v>
      </c>
      <c r="M197" s="978">
        <v>-0.03</v>
      </c>
      <c r="N197" s="14"/>
    </row>
    <row r="198" spans="1:14" ht="12" customHeight="1">
      <c r="A198" s="5"/>
      <c r="B198" s="13"/>
      <c r="C198" s="480" t="s">
        <v>506</v>
      </c>
      <c r="D198" s="478"/>
      <c r="E198" s="478"/>
      <c r="F198" s="478"/>
      <c r="G198" s="478"/>
      <c r="H198" s="481">
        <v>-3.6871657229965202E-2</v>
      </c>
      <c r="I198" s="481">
        <v>-9.221587550298542E-2</v>
      </c>
      <c r="J198" s="482">
        <v>-8.6152095970825959E-2</v>
      </c>
      <c r="K198" s="482">
        <v>-0.03</v>
      </c>
      <c r="L198" s="482">
        <v>-8.1900000000000001E-2</v>
      </c>
      <c r="M198" s="978">
        <v>0.02</v>
      </c>
      <c r="N198" s="14"/>
    </row>
    <row r="199" spans="1:14" ht="12" customHeight="1" thickBot="1">
      <c r="A199" s="5"/>
      <c r="B199" s="13"/>
      <c r="C199" s="425" t="s">
        <v>351</v>
      </c>
      <c r="D199" s="426"/>
      <c r="E199" s="150"/>
      <c r="F199" s="150"/>
      <c r="G199" s="150"/>
      <c r="H199" s="427">
        <v>0.20514743310238576</v>
      </c>
      <c r="I199" s="427">
        <v>0.19465586988219305</v>
      </c>
      <c r="J199" s="428">
        <v>0.13163904502353546</v>
      </c>
      <c r="K199" s="428">
        <v>0.18</v>
      </c>
      <c r="L199" s="428">
        <v>0.18029999999999999</v>
      </c>
      <c r="M199" s="978">
        <v>0.17</v>
      </c>
      <c r="N199" s="14"/>
    </row>
    <row r="200" spans="1:14" ht="12" thickTop="1">
      <c r="A200" s="5"/>
      <c r="C200" s="469" t="s">
        <v>507</v>
      </c>
      <c r="M200" s="605"/>
      <c r="N200" s="14"/>
    </row>
    <row r="201" spans="1:14" ht="11.25">
      <c r="A201" s="5"/>
      <c r="B201" s="13"/>
      <c r="M201" s="605"/>
      <c r="N201" s="14"/>
    </row>
    <row r="202" spans="1:14" ht="15">
      <c r="A202" s="5"/>
      <c r="B202" s="16"/>
      <c r="C202" s="102" t="s">
        <v>508</v>
      </c>
      <c r="E202" s="5"/>
      <c r="J202" s="357"/>
      <c r="K202" s="357"/>
      <c r="L202" s="357"/>
      <c r="M202" s="605"/>
      <c r="N202" s="14"/>
    </row>
    <row r="203" spans="1:14" ht="11.25">
      <c r="A203" s="5"/>
      <c r="B203" s="16"/>
      <c r="C203" s="384" t="s">
        <v>501</v>
      </c>
      <c r="D203" s="111"/>
      <c r="E203" s="111"/>
      <c r="F203" s="464"/>
      <c r="G203" s="464"/>
      <c r="H203" s="464" t="s">
        <v>129</v>
      </c>
      <c r="I203" s="464" t="s">
        <v>130</v>
      </c>
      <c r="J203" s="464" t="s">
        <v>131</v>
      </c>
      <c r="K203" s="464" t="s">
        <v>50</v>
      </c>
      <c r="L203" s="464" t="s">
        <v>51</v>
      </c>
      <c r="M203" s="605"/>
      <c r="N203" s="14"/>
    </row>
    <row r="204" spans="1:14" ht="12" customHeight="1">
      <c r="A204" s="5"/>
      <c r="B204" s="16"/>
      <c r="C204" s="409" t="s">
        <v>502</v>
      </c>
      <c r="D204" s="48"/>
      <c r="E204" s="48"/>
      <c r="F204" s="410"/>
      <c r="G204" s="410"/>
      <c r="H204" s="410">
        <v>0.31</v>
      </c>
      <c r="I204" s="410">
        <v>0.52</v>
      </c>
      <c r="J204" s="410">
        <v>0.32</v>
      </c>
      <c r="K204" s="410">
        <v>0.32</v>
      </c>
      <c r="L204" s="410">
        <v>0.37759999999999999</v>
      </c>
      <c r="M204" s="978">
        <v>0.03</v>
      </c>
      <c r="N204" s="14"/>
    </row>
    <row r="205" spans="1:14" ht="12" customHeight="1">
      <c r="A205" s="5"/>
      <c r="B205" s="16"/>
      <c r="C205" s="7" t="s">
        <v>503</v>
      </c>
      <c r="E205" s="5"/>
      <c r="F205" s="411"/>
      <c r="G205" s="403"/>
      <c r="H205" s="403">
        <v>0.05</v>
      </c>
      <c r="I205" s="404">
        <v>0.08</v>
      </c>
      <c r="J205" s="404">
        <v>0.06</v>
      </c>
      <c r="K205" s="404">
        <v>0.03</v>
      </c>
      <c r="L205" s="404">
        <v>1.23E-2</v>
      </c>
      <c r="M205" s="978">
        <v>0.03</v>
      </c>
      <c r="N205" s="14"/>
    </row>
    <row r="206" spans="1:14" ht="12" customHeight="1">
      <c r="A206" s="5"/>
      <c r="B206" s="16"/>
      <c r="C206" s="7" t="s">
        <v>504</v>
      </c>
      <c r="E206" s="5"/>
      <c r="F206" s="411"/>
      <c r="G206" s="403"/>
      <c r="H206" s="403">
        <v>0.19</v>
      </c>
      <c r="I206" s="404">
        <v>0</v>
      </c>
      <c r="J206" s="404">
        <v>-0.01</v>
      </c>
      <c r="K206" s="404">
        <v>0.02</v>
      </c>
      <c r="L206" s="404">
        <v>-1.3299999999999999E-2</v>
      </c>
      <c r="M206" s="978">
        <v>0.03</v>
      </c>
      <c r="N206" s="14"/>
    </row>
    <row r="207" spans="1:14" ht="12" customHeight="1">
      <c r="A207" s="5"/>
      <c r="B207" s="16"/>
      <c r="C207" s="7" t="s">
        <v>505</v>
      </c>
      <c r="E207" s="5"/>
      <c r="F207" s="411"/>
      <c r="G207" s="403"/>
      <c r="H207" s="403">
        <v>-0.04</v>
      </c>
      <c r="I207" s="404">
        <v>0.04</v>
      </c>
      <c r="J207" s="404">
        <v>0.01</v>
      </c>
      <c r="K207" s="404">
        <v>0.03</v>
      </c>
      <c r="L207" s="404">
        <v>1.4200000000000001E-2</v>
      </c>
      <c r="M207" s="978">
        <v>0.03</v>
      </c>
      <c r="N207" s="14"/>
    </row>
    <row r="208" spans="1:14" ht="12" customHeight="1">
      <c r="A208" s="5"/>
      <c r="B208" s="16"/>
      <c r="C208" s="480" t="s">
        <v>506</v>
      </c>
      <c r="D208" s="478"/>
      <c r="E208" s="478"/>
      <c r="F208" s="481"/>
      <c r="G208" s="481"/>
      <c r="H208" s="481">
        <v>-0.04</v>
      </c>
      <c r="I208" s="482">
        <v>-0.09</v>
      </c>
      <c r="J208" s="482">
        <v>-0.09</v>
      </c>
      <c r="K208" s="482">
        <v>-0.03</v>
      </c>
      <c r="L208" s="482">
        <v>-8.1900000000000001E-2</v>
      </c>
      <c r="M208" s="978">
        <v>0.03</v>
      </c>
      <c r="N208" s="14"/>
    </row>
    <row r="209" spans="1:14" ht="12" customHeight="1" thickBot="1">
      <c r="A209" s="5"/>
      <c r="B209" s="16"/>
      <c r="C209" s="425" t="s">
        <v>351</v>
      </c>
      <c r="D209" s="426"/>
      <c r="E209" s="150"/>
      <c r="F209" s="427"/>
      <c r="G209" s="427"/>
      <c r="H209" s="427">
        <v>0.25</v>
      </c>
      <c r="I209" s="428">
        <v>0.24</v>
      </c>
      <c r="J209" s="428">
        <v>0.19</v>
      </c>
      <c r="K209" s="428">
        <v>0.24</v>
      </c>
      <c r="L209" s="428">
        <v>0.23719999999999999</v>
      </c>
      <c r="M209" s="978">
        <v>0.17</v>
      </c>
      <c r="N209" s="14"/>
    </row>
    <row r="210" spans="1:14" ht="9" customHeight="1" thickTop="1">
      <c r="A210" s="5"/>
      <c r="B210" s="16"/>
      <c r="C210" s="467"/>
      <c r="D210" s="8"/>
      <c r="E210" s="5"/>
      <c r="F210" s="403"/>
      <c r="G210" s="403"/>
      <c r="H210" s="404"/>
      <c r="I210" s="7"/>
      <c r="J210" s="357"/>
      <c r="K210" s="357"/>
      <c r="L210" s="357"/>
      <c r="M210" s="357"/>
      <c r="N210" s="14"/>
    </row>
    <row r="211" spans="1:14" ht="11.25">
      <c r="A211" s="5"/>
      <c r="B211" s="13"/>
      <c r="N211" s="14"/>
    </row>
    <row r="212" spans="1:14" ht="15">
      <c r="A212" s="5"/>
      <c r="B212" s="13"/>
      <c r="J212" s="357"/>
      <c r="K212" s="357"/>
      <c r="L212" s="357"/>
      <c r="M212" s="357"/>
      <c r="N212" s="14"/>
    </row>
    <row r="213" spans="1:14" ht="15">
      <c r="A213" s="5"/>
      <c r="B213" s="13"/>
      <c r="J213" s="357"/>
      <c r="K213" s="357"/>
      <c r="L213" s="357"/>
      <c r="M213" s="357"/>
      <c r="N213" s="14"/>
    </row>
    <row r="214" spans="1:14" ht="15">
      <c r="A214" s="5"/>
      <c r="B214" s="13"/>
      <c r="J214" s="357"/>
      <c r="K214" s="357"/>
      <c r="L214" s="357"/>
      <c r="M214" s="357"/>
      <c r="N214" s="14"/>
    </row>
    <row r="215" spans="1:14" ht="15">
      <c r="A215" s="5"/>
      <c r="B215" s="13"/>
      <c r="J215" s="357"/>
      <c r="K215" s="357"/>
      <c r="L215" s="357"/>
      <c r="M215" s="357"/>
      <c r="N215" s="14"/>
    </row>
    <row r="216" spans="1:14" ht="15">
      <c r="A216" s="5"/>
      <c r="B216" s="13"/>
      <c r="J216" s="357"/>
      <c r="K216" s="357"/>
      <c r="L216" s="357"/>
      <c r="M216" s="357"/>
      <c r="N216" s="14"/>
    </row>
    <row r="217" spans="1:14" ht="15">
      <c r="A217" s="5"/>
      <c r="B217" s="13"/>
      <c r="J217" s="357"/>
      <c r="K217" s="357"/>
      <c r="L217" s="357"/>
      <c r="M217" s="357"/>
      <c r="N217" s="14"/>
    </row>
    <row r="218" spans="1:14" ht="15">
      <c r="A218" s="5"/>
      <c r="B218" s="13"/>
      <c r="J218" s="357"/>
      <c r="K218" s="357"/>
      <c r="L218" s="357"/>
      <c r="M218" s="357"/>
      <c r="N218" s="14"/>
    </row>
    <row r="219" spans="1:14" ht="15">
      <c r="A219" s="5"/>
      <c r="B219" s="13"/>
      <c r="J219" s="357"/>
      <c r="K219" s="357"/>
      <c r="L219" s="357"/>
      <c r="M219" s="357"/>
      <c r="N219" s="14"/>
    </row>
    <row r="220" spans="1:14" ht="15">
      <c r="A220" s="5"/>
      <c r="B220" s="13"/>
      <c r="J220" s="357"/>
      <c r="K220" s="357"/>
      <c r="L220" s="357"/>
      <c r="M220" s="357"/>
      <c r="N220" s="14"/>
    </row>
    <row r="221" spans="1:14" ht="15">
      <c r="A221" s="5"/>
      <c r="B221" s="13"/>
      <c r="J221" s="357"/>
      <c r="K221" s="357"/>
      <c r="L221" s="357"/>
      <c r="M221" s="357"/>
      <c r="N221" s="14"/>
    </row>
    <row r="222" spans="1:14" ht="11.25">
      <c r="A222" s="14"/>
      <c r="N222" s="14"/>
    </row>
    <row r="223" spans="1:14" ht="11.25">
      <c r="A223" s="14"/>
      <c r="N223" s="14"/>
    </row>
    <row r="224" spans="1:14" ht="15">
      <c r="A224" s="14"/>
      <c r="C224" s="357"/>
      <c r="D224" s="357"/>
      <c r="E224" s="357"/>
      <c r="F224" s="357"/>
      <c r="G224" s="357"/>
      <c r="H224" s="357"/>
      <c r="N224" s="14"/>
    </row>
    <row r="225" spans="1:14" ht="15">
      <c r="A225" s="5"/>
      <c r="B225" s="13"/>
      <c r="C225" s="357"/>
      <c r="D225" s="357"/>
      <c r="E225" s="357"/>
      <c r="F225" s="357"/>
      <c r="G225" s="357"/>
      <c r="H225" s="357"/>
      <c r="N225" s="14"/>
    </row>
    <row r="226" spans="1:14" ht="15">
      <c r="A226" s="5"/>
      <c r="B226" s="13"/>
      <c r="C226" s="357"/>
      <c r="D226" s="357"/>
      <c r="E226" s="357"/>
      <c r="F226" s="357"/>
      <c r="G226" s="357"/>
      <c r="H226" s="357"/>
      <c r="N226" s="14"/>
    </row>
    <row r="227" spans="1:14" ht="15">
      <c r="A227" s="5"/>
      <c r="B227" s="13"/>
      <c r="C227" s="357"/>
      <c r="D227" s="357"/>
      <c r="E227" s="357"/>
      <c r="F227" s="357"/>
      <c r="G227" s="357"/>
      <c r="H227" s="357"/>
      <c r="N227" s="14"/>
    </row>
    <row r="228" spans="1:14" ht="15">
      <c r="A228" s="5"/>
      <c r="B228" s="13"/>
      <c r="C228" s="357"/>
      <c r="D228" s="357"/>
      <c r="E228" s="357"/>
      <c r="F228" s="357"/>
      <c r="G228" s="357"/>
      <c r="H228" s="357"/>
      <c r="N228" s="14"/>
    </row>
    <row r="229" spans="1:14" ht="15">
      <c r="A229" s="5"/>
      <c r="B229" s="13"/>
      <c r="C229" s="357"/>
      <c r="D229" s="357"/>
      <c r="E229" s="357"/>
      <c r="F229" s="357"/>
      <c r="G229" s="357"/>
      <c r="H229" s="357"/>
      <c r="N229" s="14"/>
    </row>
    <row r="230" spans="1:14" ht="15">
      <c r="A230" s="5"/>
      <c r="B230" s="13"/>
      <c r="C230" s="357"/>
      <c r="D230" s="357"/>
      <c r="E230" s="357"/>
      <c r="F230" s="357"/>
      <c r="G230" s="357"/>
      <c r="H230" s="357"/>
      <c r="N230" s="14"/>
    </row>
    <row r="231" spans="1:14" ht="11.25">
      <c r="A231" s="5"/>
      <c r="B231" s="13"/>
      <c r="N231" s="14"/>
    </row>
    <row r="232" spans="1:14" ht="18.75" customHeight="1">
      <c r="A232" s="5"/>
      <c r="B232" s="454"/>
      <c r="C232" s="455" t="s">
        <v>509</v>
      </c>
      <c r="D232" s="456"/>
      <c r="E232" s="456"/>
      <c r="F232" s="456"/>
      <c r="G232" s="457"/>
      <c r="H232" s="457"/>
      <c r="I232" s="457"/>
      <c r="J232" s="457"/>
      <c r="K232" s="457"/>
      <c r="L232" s="457"/>
      <c r="M232" s="457"/>
      <c r="N232" s="458"/>
    </row>
    <row r="233" spans="1:14" ht="11.25">
      <c r="A233" s="5"/>
      <c r="B233" s="16"/>
      <c r="C233" s="1054"/>
      <c r="D233" s="1054"/>
      <c r="E233" s="1054"/>
      <c r="F233" s="1054"/>
      <c r="G233" s="1054"/>
      <c r="N233" s="14"/>
    </row>
    <row r="234" spans="1:14" ht="11.25">
      <c r="A234" s="5"/>
      <c r="B234" s="16"/>
      <c r="C234" s="102" t="s">
        <v>510</v>
      </c>
      <c r="E234" s="5"/>
      <c r="J234" s="8"/>
      <c r="K234" s="8"/>
      <c r="L234" s="8"/>
      <c r="M234" s="8"/>
      <c r="N234" s="14"/>
    </row>
    <row r="235" spans="1:14" ht="12" customHeight="1">
      <c r="A235" s="5"/>
      <c r="B235" s="16"/>
      <c r="C235" s="110"/>
      <c r="E235" s="5"/>
      <c r="F235" s="1050" t="s">
        <v>50</v>
      </c>
      <c r="G235" s="1050"/>
      <c r="H235" s="1050"/>
      <c r="I235" s="247"/>
      <c r="J235" s="1050" t="s">
        <v>51</v>
      </c>
      <c r="K235" s="1050"/>
      <c r="L235" s="1050"/>
      <c r="M235" s="413"/>
      <c r="N235" s="14"/>
    </row>
    <row r="236" spans="1:14" ht="11.45" customHeight="1">
      <c r="A236" s="5"/>
      <c r="B236" s="16"/>
      <c r="C236" s="384" t="s">
        <v>501</v>
      </c>
      <c r="D236" s="111"/>
      <c r="E236" s="111"/>
      <c r="F236" s="248" t="s">
        <v>391</v>
      </c>
      <c r="G236" s="248" t="s">
        <v>392</v>
      </c>
      <c r="H236" s="254" t="s">
        <v>511</v>
      </c>
      <c r="I236" s="395"/>
      <c r="J236" s="248" t="s">
        <v>391</v>
      </c>
      <c r="K236" s="248" t="s">
        <v>392</v>
      </c>
      <c r="L236" s="254" t="s">
        <v>511</v>
      </c>
      <c r="M236" s="497"/>
      <c r="N236" s="14"/>
    </row>
    <row r="237" spans="1:14" ht="11.25">
      <c r="A237" s="5"/>
      <c r="B237" s="16"/>
      <c r="C237" s="48" t="s">
        <v>502</v>
      </c>
      <c r="D237" s="48"/>
      <c r="E237" s="48"/>
      <c r="F237" s="396">
        <v>395866.7333333334</v>
      </c>
      <c r="G237" s="396">
        <v>583797.4</v>
      </c>
      <c r="H237" s="397">
        <v>0.67668620454733142</v>
      </c>
      <c r="I237" s="398"/>
      <c r="J237" s="396">
        <v>402533.4</v>
      </c>
      <c r="K237" s="396">
        <v>646703.44999999995</v>
      </c>
      <c r="L237" s="397">
        <f>J237/K237</f>
        <v>0.6224389246725065</v>
      </c>
      <c r="M237" s="615"/>
      <c r="N237" s="14"/>
    </row>
    <row r="238" spans="1:14" ht="11.25">
      <c r="A238" s="5"/>
      <c r="B238" s="16"/>
      <c r="C238" s="5" t="s">
        <v>503</v>
      </c>
      <c r="E238" s="5"/>
      <c r="F238" s="399">
        <v>289093.02166666667</v>
      </c>
      <c r="G238" s="399">
        <v>298735.77999999997</v>
      </c>
      <c r="H238" s="615">
        <f>F238/G238</f>
        <v>0.96772144825325812</v>
      </c>
      <c r="I238" s="402"/>
      <c r="J238" s="399">
        <v>281752.39</v>
      </c>
      <c r="K238" s="399">
        <v>285270.81</v>
      </c>
      <c r="L238" s="615">
        <f>J238/K238</f>
        <v>0.98766638619633051</v>
      </c>
      <c r="M238" s="615"/>
      <c r="N238" s="14"/>
    </row>
    <row r="239" spans="1:14" ht="11.25">
      <c r="A239" s="5"/>
      <c r="B239" s="16"/>
      <c r="C239" s="5" t="s">
        <v>504</v>
      </c>
      <c r="E239" s="5"/>
      <c r="F239" s="399">
        <v>182111.16133333332</v>
      </c>
      <c r="G239" s="399">
        <v>186312.38235294117</v>
      </c>
      <c r="H239" s="615">
        <f>F239/G239</f>
        <v>0.97745066126818525</v>
      </c>
      <c r="I239" s="402"/>
      <c r="J239" s="399">
        <v>189257.57</v>
      </c>
      <c r="K239" s="399">
        <v>186773.44</v>
      </c>
      <c r="L239" s="615">
        <f>J239/K239</f>
        <v>1.0133002315532658</v>
      </c>
      <c r="M239" s="615"/>
      <c r="N239" s="14"/>
    </row>
    <row r="240" spans="1:14" ht="11.25">
      <c r="A240" s="5"/>
      <c r="B240" s="16"/>
      <c r="C240" s="5" t="s">
        <v>505</v>
      </c>
      <c r="E240" s="5"/>
      <c r="F240" s="399">
        <v>129126.62999999998</v>
      </c>
      <c r="G240" s="399">
        <v>141135.14933333333</v>
      </c>
      <c r="H240" s="615">
        <f>F240/G240</f>
        <v>0.91491475093159391</v>
      </c>
      <c r="I240" s="402"/>
      <c r="J240" s="399">
        <v>145296.04</v>
      </c>
      <c r="K240" s="399">
        <v>147387.79</v>
      </c>
      <c r="L240" s="615">
        <f>J240/K240</f>
        <v>0.98580784744787886</v>
      </c>
      <c r="M240" s="615"/>
      <c r="N240" s="14"/>
    </row>
    <row r="241" spans="1:15" ht="12" thickBot="1">
      <c r="A241" s="5"/>
      <c r="B241" s="16"/>
      <c r="C241" s="150" t="s">
        <v>506</v>
      </c>
      <c r="D241" s="150"/>
      <c r="E241" s="150"/>
      <c r="F241" s="498">
        <v>87548.781176470598</v>
      </c>
      <c r="G241" s="498">
        <v>88457.97</v>
      </c>
      <c r="H241" s="616">
        <f>F241/G241</f>
        <v>0.98972179868552934</v>
      </c>
      <c r="I241" s="499"/>
      <c r="J241" s="498">
        <v>95185.87</v>
      </c>
      <c r="K241" s="498">
        <v>87979.45</v>
      </c>
      <c r="L241" s="616">
        <f>J241/K241</f>
        <v>1.0819102642719407</v>
      </c>
      <c r="M241" s="615"/>
      <c r="N241" s="14"/>
    </row>
    <row r="242" spans="1:15" ht="12" thickTop="1">
      <c r="A242" s="5"/>
      <c r="B242" s="16"/>
      <c r="E242" s="5"/>
      <c r="F242" s="399"/>
      <c r="G242" s="400"/>
      <c r="H242" s="401"/>
      <c r="I242" s="402"/>
      <c r="J242" s="500"/>
      <c r="K242" s="400"/>
      <c r="L242" s="401"/>
      <c r="M242" s="401"/>
      <c r="N242" s="14"/>
    </row>
    <row r="243" spans="1:15" ht="11.25">
      <c r="A243" s="5"/>
      <c r="B243" s="13"/>
      <c r="N243" s="14"/>
    </row>
    <row r="244" spans="1:15" ht="11.25">
      <c r="A244" s="5"/>
      <c r="B244" s="13"/>
      <c r="N244" s="14"/>
    </row>
    <row r="245" spans="1:15" s="189" customFormat="1" ht="18.75" customHeight="1">
      <c r="A245" s="5"/>
      <c r="B245" s="454"/>
      <c r="C245" s="455" t="s">
        <v>512</v>
      </c>
      <c r="D245" s="456"/>
      <c r="E245" s="456"/>
      <c r="F245" s="456"/>
      <c r="G245" s="457"/>
      <c r="H245" s="457"/>
      <c r="I245" s="457"/>
      <c r="J245" s="457"/>
      <c r="K245" s="457"/>
      <c r="L245" s="457"/>
      <c r="M245" s="457"/>
      <c r="N245" s="458"/>
      <c r="O245" s="5"/>
    </row>
    <row r="246" spans="1:15" s="189" customFormat="1" ht="11.25">
      <c r="A246" s="5"/>
      <c r="B246" s="16"/>
      <c r="C246" s="138"/>
      <c r="D246" s="138"/>
      <c r="E246" s="138"/>
      <c r="F246" s="138"/>
      <c r="G246" s="138"/>
      <c r="H246" s="5"/>
      <c r="I246" s="5"/>
      <c r="J246" s="5"/>
      <c r="K246" s="5"/>
      <c r="L246" s="5"/>
      <c r="M246" s="5"/>
      <c r="N246" s="14"/>
      <c r="O246" s="5"/>
    </row>
    <row r="247" spans="1:15" s="189" customFormat="1" ht="11.25">
      <c r="A247" s="5"/>
      <c r="B247" s="16"/>
      <c r="C247" s="384" t="s">
        <v>513</v>
      </c>
      <c r="D247" s="385"/>
      <c r="E247" s="386" t="s">
        <v>514</v>
      </c>
      <c r="F247" s="387"/>
      <c r="G247" s="388"/>
      <c r="H247" s="219"/>
      <c r="I247" s="220"/>
      <c r="J247" s="219"/>
      <c r="K247" s="220"/>
      <c r="L247" s="5"/>
      <c r="M247" s="5"/>
      <c r="N247" s="14"/>
      <c r="O247" s="5"/>
    </row>
    <row r="248" spans="1:15" s="189" customFormat="1" ht="26.25" customHeight="1">
      <c r="A248" s="5"/>
      <c r="B248" s="16"/>
      <c r="C248" s="389" t="s">
        <v>515</v>
      </c>
      <c r="D248" s="100"/>
      <c r="E248" s="1051" t="s">
        <v>516</v>
      </c>
      <c r="F248" s="1051"/>
      <c r="G248" s="1051"/>
      <c r="H248" s="1051"/>
      <c r="I248" s="1051"/>
      <c r="J248" s="1051"/>
      <c r="K248" s="1051"/>
      <c r="L248" s="5"/>
      <c r="M248" s="5"/>
      <c r="N248" s="14"/>
      <c r="O248" s="5"/>
    </row>
    <row r="249" spans="1:15" s="189" customFormat="1" ht="26.25" customHeight="1">
      <c r="A249" s="5"/>
      <c r="B249" s="16"/>
      <c r="C249" s="389" t="s">
        <v>517</v>
      </c>
      <c r="D249" s="100"/>
      <c r="E249" s="1052" t="s">
        <v>518</v>
      </c>
      <c r="F249" s="1052"/>
      <c r="G249" s="1052"/>
      <c r="H249" s="1052"/>
      <c r="I249" s="1052"/>
      <c r="J249" s="1052"/>
      <c r="K249" s="1052"/>
      <c r="L249" s="390"/>
      <c r="M249" s="390"/>
      <c r="N249" s="14"/>
      <c r="O249" s="5"/>
    </row>
    <row r="250" spans="1:15" s="189" customFormat="1" ht="26.25" customHeight="1">
      <c r="A250" s="5"/>
      <c r="B250" s="16"/>
      <c r="C250" s="389" t="s">
        <v>519</v>
      </c>
      <c r="D250" s="100"/>
      <c r="E250" s="1052" t="s">
        <v>520</v>
      </c>
      <c r="F250" s="1052"/>
      <c r="G250" s="1052"/>
      <c r="H250" s="1052"/>
      <c r="I250" s="1052"/>
      <c r="J250" s="1052"/>
      <c r="K250" s="1052"/>
      <c r="L250" s="390"/>
      <c r="M250" s="390"/>
      <c r="N250" s="14"/>
      <c r="O250" s="5"/>
    </row>
    <row r="251" spans="1:15" s="189" customFormat="1" ht="23.1" customHeight="1">
      <c r="A251" s="5"/>
      <c r="B251" s="16"/>
      <c r="C251" s="389" t="s">
        <v>521</v>
      </c>
      <c r="D251" s="100"/>
      <c r="E251" s="1052" t="s">
        <v>522</v>
      </c>
      <c r="F251" s="1052"/>
      <c r="G251" s="1052"/>
      <c r="H251" s="1052"/>
      <c r="I251" s="1052"/>
      <c r="J251" s="1052"/>
      <c r="K251" s="1052"/>
      <c r="L251" s="390"/>
      <c r="M251" s="390"/>
      <c r="N251" s="14"/>
      <c r="O251" s="5"/>
    </row>
    <row r="252" spans="1:15" s="189" customFormat="1" ht="26.25" customHeight="1">
      <c r="A252" s="5"/>
      <c r="B252" s="16"/>
      <c r="C252" s="389" t="s">
        <v>523</v>
      </c>
      <c r="D252" s="100"/>
      <c r="E252" s="1052" t="s">
        <v>524</v>
      </c>
      <c r="F252" s="1052"/>
      <c r="G252" s="1052"/>
      <c r="H252" s="1052"/>
      <c r="I252" s="1052"/>
      <c r="J252" s="1052"/>
      <c r="K252" s="1052"/>
      <c r="L252" s="390"/>
      <c r="M252" s="390"/>
      <c r="N252" s="14"/>
      <c r="O252" s="5"/>
    </row>
    <row r="253" spans="1:15" s="189" customFormat="1" ht="24" customHeight="1" thickBot="1">
      <c r="A253" s="5"/>
      <c r="B253" s="16"/>
      <c r="C253" s="423" t="s">
        <v>525</v>
      </c>
      <c r="D253" s="424"/>
      <c r="E253" s="1053" t="s">
        <v>526</v>
      </c>
      <c r="F253" s="1053"/>
      <c r="G253" s="1053"/>
      <c r="H253" s="1053"/>
      <c r="I253" s="1053"/>
      <c r="J253" s="1053"/>
      <c r="K253" s="1053"/>
      <c r="L253" s="390"/>
      <c r="M253" s="390"/>
      <c r="N253" s="14"/>
      <c r="O253" s="5"/>
    </row>
    <row r="254" spans="1:15" s="189" customFormat="1" ht="15" customHeight="1" thickTop="1">
      <c r="A254" s="5"/>
      <c r="B254" s="16"/>
      <c r="C254" s="422"/>
      <c r="D254" s="100"/>
      <c r="E254" s="414"/>
      <c r="F254" s="414"/>
      <c r="G254" s="414"/>
      <c r="H254" s="414"/>
      <c r="I254" s="414"/>
      <c r="J254" s="414"/>
      <c r="K254" s="414"/>
      <c r="L254" s="390"/>
      <c r="M254" s="390"/>
      <c r="N254" s="14"/>
      <c r="O254" s="5"/>
    </row>
    <row r="255" spans="1:15" s="189" customFormat="1" ht="11.25">
      <c r="A255" s="5"/>
      <c r="B255" s="16"/>
      <c r="C255" s="5"/>
      <c r="D255" s="5"/>
      <c r="E255" s="5"/>
      <c r="F255" s="5"/>
      <c r="G255" s="5"/>
      <c r="H255" s="5"/>
      <c r="I255" s="8"/>
      <c r="J255" s="8"/>
      <c r="K255" s="8"/>
      <c r="L255" s="8"/>
      <c r="M255" s="8"/>
      <c r="N255" s="14"/>
      <c r="O255" s="5"/>
    </row>
    <row r="256" spans="1:15" s="189" customFormat="1" ht="11.1" customHeight="1">
      <c r="A256" s="5"/>
      <c r="B256" s="16"/>
      <c r="C256" s="102" t="s">
        <v>527</v>
      </c>
      <c r="D256" s="5"/>
      <c r="E256" s="140"/>
      <c r="F256" s="363"/>
      <c r="G256" s="5"/>
      <c r="H256" s="5"/>
      <c r="I256" s="5"/>
      <c r="J256" s="5"/>
      <c r="K256" s="5"/>
      <c r="L256" s="365"/>
      <c r="M256" s="365"/>
      <c r="N256" s="14"/>
      <c r="O256" s="5"/>
    </row>
    <row r="257" spans="1:15" s="189" customFormat="1" ht="11.1" customHeight="1">
      <c r="A257" s="5"/>
      <c r="B257" s="16"/>
      <c r="C257" s="110"/>
      <c r="D257" s="5"/>
      <c r="E257" s="140"/>
      <c r="F257" s="1050" t="s">
        <v>50</v>
      </c>
      <c r="G257" s="1050"/>
      <c r="H257" s="1050"/>
      <c r="I257" s="364"/>
      <c r="J257" s="1050" t="s">
        <v>51</v>
      </c>
      <c r="K257" s="1050"/>
      <c r="L257" s="1050"/>
      <c r="M257" s="365"/>
      <c r="N257" s="14"/>
      <c r="O257" s="5"/>
    </row>
    <row r="258" spans="1:15" s="189" customFormat="1" ht="11.25">
      <c r="A258" s="5"/>
      <c r="B258" s="16"/>
      <c r="C258" s="287"/>
      <c r="D258" s="288"/>
      <c r="E258" s="289"/>
      <c r="F258" s="366" t="s">
        <v>391</v>
      </c>
      <c r="G258" s="366" t="s">
        <v>392</v>
      </c>
      <c r="H258" s="366" t="s">
        <v>393</v>
      </c>
      <c r="I258" s="367"/>
      <c r="J258" s="366" t="s">
        <v>391</v>
      </c>
      <c r="K258" s="366" t="s">
        <v>392</v>
      </c>
      <c r="L258" s="366" t="s">
        <v>393</v>
      </c>
      <c r="M258" s="368"/>
      <c r="N258" s="14"/>
      <c r="O258" s="5"/>
    </row>
    <row r="259" spans="1:15" s="189" customFormat="1" ht="12.75" customHeight="1">
      <c r="A259" s="5"/>
      <c r="B259" s="16"/>
      <c r="C259" s="1049" t="s">
        <v>528</v>
      </c>
      <c r="D259" s="1049"/>
      <c r="E259" s="308"/>
      <c r="F259" s="371">
        <v>0.5</v>
      </c>
      <c r="G259" s="371">
        <v>0.5</v>
      </c>
      <c r="H259" s="371">
        <v>0</v>
      </c>
      <c r="I259" s="415"/>
      <c r="J259" s="371">
        <v>0.55600000000000005</v>
      </c>
      <c r="K259" s="371">
        <v>0.44400000000000001</v>
      </c>
      <c r="L259" s="371">
        <v>0</v>
      </c>
      <c r="M259" s="368"/>
      <c r="N259" s="14"/>
      <c r="O259" s="5"/>
    </row>
    <row r="260" spans="1:15" s="189" customFormat="1" ht="11.25">
      <c r="A260" s="5"/>
      <c r="B260" s="16"/>
      <c r="C260" s="1049" t="s">
        <v>525</v>
      </c>
      <c r="D260" s="1049"/>
      <c r="E260" s="369"/>
      <c r="F260" s="371">
        <v>0.375</v>
      </c>
      <c r="G260" s="371">
        <v>0.625</v>
      </c>
      <c r="H260" s="371">
        <v>0</v>
      </c>
      <c r="I260" s="372"/>
      <c r="J260" s="371">
        <v>0.43</v>
      </c>
      <c r="K260" s="371">
        <v>0.56999999999999995</v>
      </c>
      <c r="L260" s="371">
        <v>0</v>
      </c>
      <c r="M260" s="373"/>
      <c r="N260" s="14"/>
      <c r="O260" s="5"/>
    </row>
    <row r="261" spans="1:15" s="189" customFormat="1" ht="11.25">
      <c r="A261" s="5"/>
      <c r="B261" s="16"/>
      <c r="C261" s="1049" t="s">
        <v>523</v>
      </c>
      <c r="D261" s="1049"/>
      <c r="E261" s="369"/>
      <c r="F261" s="374">
        <v>0.375</v>
      </c>
      <c r="G261" s="374">
        <v>0.625</v>
      </c>
      <c r="H261" s="374">
        <v>0</v>
      </c>
      <c r="I261" s="372"/>
      <c r="J261" s="374">
        <v>0.42</v>
      </c>
      <c r="K261" s="374">
        <v>0.57999999999999996</v>
      </c>
      <c r="L261" s="374">
        <v>0</v>
      </c>
      <c r="M261" s="373"/>
      <c r="N261" s="14"/>
      <c r="O261" s="5"/>
    </row>
    <row r="262" spans="1:15" s="189" customFormat="1" ht="11.25">
      <c r="A262" s="5"/>
      <c r="B262" s="16"/>
      <c r="C262" s="1049" t="s">
        <v>521</v>
      </c>
      <c r="D262" s="1049"/>
      <c r="E262" s="369"/>
      <c r="F262" s="374">
        <v>0.48499999999999999</v>
      </c>
      <c r="G262" s="374">
        <v>0.51500000000000001</v>
      </c>
      <c r="H262" s="374">
        <v>0</v>
      </c>
      <c r="I262" s="372"/>
      <c r="J262" s="374">
        <v>0.53100000000000003</v>
      </c>
      <c r="K262" s="374">
        <v>0.46899999999999997</v>
      </c>
      <c r="L262" s="374">
        <v>0</v>
      </c>
      <c r="M262" s="373"/>
      <c r="N262" s="14"/>
      <c r="O262" s="5"/>
    </row>
    <row r="263" spans="1:15" s="189" customFormat="1" ht="11.25">
      <c r="A263" s="5"/>
      <c r="B263" s="16"/>
      <c r="C263" s="1049" t="s">
        <v>519</v>
      </c>
      <c r="D263" s="1049"/>
      <c r="E263" s="369"/>
      <c r="F263" s="374">
        <v>0.57099999999999995</v>
      </c>
      <c r="G263" s="374">
        <v>0.42899999999999999</v>
      </c>
      <c r="H263" s="374">
        <v>0</v>
      </c>
      <c r="I263" s="372"/>
      <c r="J263" s="374">
        <v>0.56399999999999995</v>
      </c>
      <c r="K263" s="374">
        <v>0.436</v>
      </c>
      <c r="L263" s="374">
        <v>0</v>
      </c>
      <c r="M263" s="373"/>
      <c r="N263" s="14"/>
      <c r="O263" s="5"/>
    </row>
    <row r="264" spans="1:15" ht="11.25">
      <c r="A264" s="5"/>
      <c r="B264" s="16"/>
      <c r="C264" s="1057" t="s">
        <v>517</v>
      </c>
      <c r="D264" s="1057">
        <v>0.20299145299145299</v>
      </c>
      <c r="E264" s="375"/>
      <c r="F264" s="376">
        <v>0.64300000000000002</v>
      </c>
      <c r="G264" s="376">
        <v>0.35699999999999998</v>
      </c>
      <c r="H264" s="376">
        <v>0</v>
      </c>
      <c r="I264" s="377"/>
      <c r="J264" s="376">
        <v>0.77800000000000002</v>
      </c>
      <c r="K264" s="376">
        <v>0.222</v>
      </c>
      <c r="L264" s="376">
        <v>0</v>
      </c>
      <c r="M264" s="373"/>
      <c r="N264" s="14"/>
    </row>
    <row r="265" spans="1:15" ht="12" thickBot="1">
      <c r="A265" s="5"/>
      <c r="B265" s="16"/>
      <c r="C265" s="1058" t="s">
        <v>74</v>
      </c>
      <c r="D265" s="1058">
        <v>0.47649572649572652</v>
      </c>
      <c r="E265" s="378"/>
      <c r="F265" s="379">
        <v>0.52300000000000002</v>
      </c>
      <c r="G265" s="379">
        <v>0.47699999999999998</v>
      </c>
      <c r="H265" s="379">
        <v>0</v>
      </c>
      <c r="I265" s="380"/>
      <c r="J265" s="379">
        <v>0.57099999999999995</v>
      </c>
      <c r="K265" s="379">
        <v>0.42899999999999999</v>
      </c>
      <c r="L265" s="379">
        <v>0</v>
      </c>
      <c r="M265" s="381"/>
      <c r="N265" s="14"/>
    </row>
    <row r="266" spans="1:15" ht="12" thickTop="1">
      <c r="A266" s="5"/>
      <c r="B266" s="16"/>
      <c r="C266" s="467"/>
      <c r="D266" s="412"/>
      <c r="E266" s="369"/>
      <c r="F266" s="370"/>
      <c r="G266" s="483"/>
      <c r="H266" s="371"/>
      <c r="I266" s="372"/>
      <c r="J266" s="371"/>
      <c r="K266" s="371"/>
      <c r="L266" s="381"/>
      <c r="M266" s="381"/>
      <c r="N266" s="14"/>
    </row>
    <row r="267" spans="1:15" ht="11.25">
      <c r="A267" s="5"/>
      <c r="B267" s="16"/>
      <c r="C267" s="137"/>
      <c r="D267" s="137"/>
      <c r="E267" s="382"/>
      <c r="F267" s="383"/>
      <c r="G267" s="382"/>
      <c r="H267" s="115"/>
      <c r="I267" s="116"/>
      <c r="J267" s="115"/>
      <c r="N267" s="14"/>
    </row>
    <row r="268" spans="1:15" ht="11.25">
      <c r="A268" s="5"/>
      <c r="B268" s="16"/>
      <c r="C268" s="416"/>
      <c r="E268" s="5"/>
      <c r="I268" s="8"/>
      <c r="J268" s="8"/>
      <c r="K268" s="8"/>
      <c r="L268" s="8"/>
      <c r="M268" s="8"/>
      <c r="N268" s="14"/>
    </row>
    <row r="269" spans="1:15" ht="11.1" customHeight="1">
      <c r="A269" s="5"/>
      <c r="B269" s="16"/>
      <c r="C269" s="110" t="s">
        <v>529</v>
      </c>
      <c r="E269" s="140"/>
      <c r="F269" s="363"/>
      <c r="G269" s="365"/>
      <c r="H269" s="365"/>
      <c r="I269" s="364"/>
      <c r="J269" s="365"/>
      <c r="K269" s="365"/>
      <c r="L269" s="365"/>
      <c r="M269" s="365"/>
      <c r="N269" s="14"/>
    </row>
    <row r="270" spans="1:15" ht="11.25">
      <c r="A270" s="5"/>
      <c r="B270" s="16"/>
      <c r="C270" s="484" t="s">
        <v>530</v>
      </c>
      <c r="D270" s="385"/>
      <c r="E270" s="485"/>
      <c r="F270" s="485"/>
      <c r="G270" s="786" t="s">
        <v>531</v>
      </c>
      <c r="H270" s="786"/>
      <c r="I270" s="478"/>
      <c r="J270" s="786" t="s">
        <v>532</v>
      </c>
      <c r="K270" s="786"/>
      <c r="L270" s="786"/>
      <c r="M270" s="368"/>
      <c r="N270" s="14"/>
    </row>
    <row r="271" spans="1:15" ht="11.25">
      <c r="A271" s="5"/>
      <c r="B271" s="16"/>
      <c r="C271" s="623">
        <v>45839</v>
      </c>
      <c r="D271" s="624"/>
      <c r="E271" s="625"/>
      <c r="F271" s="625"/>
      <c r="G271" s="974">
        <v>5</v>
      </c>
      <c r="H271" s="975"/>
      <c r="I271" s="48"/>
      <c r="J271" s="301" t="s">
        <v>506</v>
      </c>
      <c r="K271" s="301"/>
      <c r="L271" s="301"/>
      <c r="M271" s="373"/>
      <c r="N271" s="14"/>
    </row>
    <row r="272" spans="1:15" ht="11.25">
      <c r="A272" s="5"/>
      <c r="B272" s="16"/>
      <c r="C272" s="626">
        <v>45870</v>
      </c>
      <c r="D272" s="412"/>
      <c r="E272" s="369"/>
      <c r="F272" s="369"/>
      <c r="G272" s="976">
        <v>5</v>
      </c>
      <c r="H272" s="301"/>
      <c r="J272" s="301" t="s">
        <v>506</v>
      </c>
      <c r="K272" s="301"/>
      <c r="L272" s="301"/>
      <c r="M272" s="373"/>
      <c r="N272" s="14"/>
    </row>
    <row r="273" spans="1:14" ht="11.25">
      <c r="A273" s="5"/>
      <c r="B273" s="16"/>
      <c r="C273" s="626">
        <v>45901</v>
      </c>
      <c r="D273" s="412"/>
      <c r="E273" s="369"/>
      <c r="F273" s="369"/>
      <c r="G273" s="976">
        <v>5</v>
      </c>
      <c r="H273" s="301"/>
      <c r="J273" s="301" t="s">
        <v>506</v>
      </c>
      <c r="K273" s="301"/>
      <c r="L273" s="301"/>
      <c r="M273" s="373"/>
      <c r="N273" s="14"/>
    </row>
    <row r="274" spans="1:14" ht="11.25">
      <c r="A274" s="5"/>
      <c r="B274" s="16"/>
      <c r="C274" s="626">
        <v>45931</v>
      </c>
      <c r="D274" s="412"/>
      <c r="E274" s="369"/>
      <c r="F274" s="369"/>
      <c r="G274" s="976">
        <v>5</v>
      </c>
      <c r="H274" s="301"/>
      <c r="J274" s="301" t="s">
        <v>506</v>
      </c>
      <c r="K274" s="301"/>
      <c r="L274" s="301"/>
      <c r="M274" s="373"/>
      <c r="N274" s="14"/>
    </row>
    <row r="275" spans="1:14" ht="11.25">
      <c r="A275" s="5"/>
      <c r="B275" s="16"/>
      <c r="C275" s="626">
        <v>45962</v>
      </c>
      <c r="D275" s="412"/>
      <c r="E275" s="369"/>
      <c r="F275" s="369"/>
      <c r="G275" s="976">
        <v>5</v>
      </c>
      <c r="H275" s="301"/>
      <c r="J275" s="301" t="s">
        <v>506</v>
      </c>
      <c r="K275" s="301"/>
      <c r="L275" s="301"/>
      <c r="M275" s="373"/>
      <c r="N275" s="14"/>
    </row>
    <row r="276" spans="1:14" ht="11.25">
      <c r="A276" s="5"/>
      <c r="B276" s="16"/>
      <c r="C276" s="626">
        <v>45992</v>
      </c>
      <c r="D276" s="412"/>
      <c r="E276" s="369"/>
      <c r="F276" s="369"/>
      <c r="G276" s="976">
        <v>5</v>
      </c>
      <c r="H276" s="301"/>
      <c r="J276" s="301" t="s">
        <v>506</v>
      </c>
      <c r="K276" s="301"/>
      <c r="L276" s="301"/>
      <c r="M276" s="373"/>
      <c r="N276" s="14"/>
    </row>
    <row r="277" spans="1:14" ht="11.25">
      <c r="A277" s="5"/>
      <c r="B277" s="16"/>
      <c r="C277" s="626">
        <v>46023</v>
      </c>
      <c r="D277" s="412"/>
      <c r="E277" s="369"/>
      <c r="F277" s="369"/>
      <c r="G277" s="976">
        <v>3</v>
      </c>
      <c r="H277" s="301"/>
      <c r="J277" s="301" t="s">
        <v>533</v>
      </c>
      <c r="K277" s="301"/>
      <c r="L277" s="301"/>
      <c r="M277" s="373"/>
      <c r="N277" s="14"/>
    </row>
    <row r="278" spans="1:14" ht="11.25">
      <c r="A278" s="5"/>
      <c r="B278" s="16"/>
      <c r="C278" s="626">
        <v>46054</v>
      </c>
      <c r="D278" s="412"/>
      <c r="E278" s="369"/>
      <c r="F278" s="369"/>
      <c r="G278" s="976">
        <v>2</v>
      </c>
      <c r="H278" s="301"/>
      <c r="J278" s="301" t="s">
        <v>534</v>
      </c>
      <c r="K278" s="301"/>
      <c r="L278" s="301"/>
      <c r="M278" s="373"/>
      <c r="N278" s="14"/>
    </row>
    <row r="279" spans="1:14" ht="11.25">
      <c r="A279" s="5"/>
      <c r="B279" s="16"/>
      <c r="C279" s="626">
        <v>46082</v>
      </c>
      <c r="D279" s="412"/>
      <c r="E279" s="369"/>
      <c r="F279" s="369"/>
      <c r="G279" s="976">
        <v>3</v>
      </c>
      <c r="H279" s="301"/>
      <c r="J279" s="301" t="s">
        <v>535</v>
      </c>
      <c r="K279" s="301"/>
      <c r="L279" s="301"/>
      <c r="M279" s="373"/>
      <c r="N279" s="14"/>
    </row>
    <row r="280" spans="1:14" ht="11.25">
      <c r="A280" s="5"/>
      <c r="B280" s="16"/>
      <c r="C280" s="626">
        <v>46113</v>
      </c>
      <c r="D280" s="412"/>
      <c r="E280" s="369"/>
      <c r="F280" s="369"/>
      <c r="G280" s="976">
        <v>5</v>
      </c>
      <c r="H280" s="301"/>
      <c r="J280" s="5" t="s">
        <v>506</v>
      </c>
      <c r="K280" s="301"/>
      <c r="L280" s="301"/>
      <c r="M280" s="373"/>
      <c r="N280" s="14"/>
    </row>
    <row r="281" spans="1:14" ht="11.25">
      <c r="A281" s="5"/>
      <c r="B281" s="16"/>
      <c r="C281" s="626">
        <v>46143</v>
      </c>
      <c r="D281" s="412"/>
      <c r="E281" s="369"/>
      <c r="F281" s="369"/>
      <c r="G281" s="976">
        <v>5</v>
      </c>
      <c r="H281" s="301"/>
      <c r="J281" s="5" t="s">
        <v>506</v>
      </c>
      <c r="K281" s="301"/>
      <c r="L281" s="301"/>
      <c r="M281" s="373"/>
      <c r="N281" s="14"/>
    </row>
    <row r="282" spans="1:14" ht="11.25">
      <c r="A282" s="5"/>
      <c r="B282" s="16"/>
      <c r="C282" s="626">
        <v>46174</v>
      </c>
      <c r="D282" s="412"/>
      <c r="E282" s="369"/>
      <c r="F282" s="369"/>
      <c r="G282" s="976">
        <v>5</v>
      </c>
      <c r="H282" s="301"/>
      <c r="J282" s="5" t="s">
        <v>506</v>
      </c>
      <c r="K282" s="301"/>
      <c r="L282" s="301"/>
      <c r="M282" s="373"/>
      <c r="N282" s="14"/>
    </row>
    <row r="283" spans="1:14" ht="12" thickBot="1">
      <c r="A283" s="5"/>
      <c r="B283" s="16"/>
      <c r="C283" s="788" t="s">
        <v>536</v>
      </c>
      <c r="D283" s="789"/>
      <c r="E283" s="790"/>
      <c r="F283" s="790"/>
      <c r="G283" s="1017">
        <v>5</v>
      </c>
      <c r="H283" s="791"/>
      <c r="I283" s="56"/>
      <c r="J283" s="791" t="s">
        <v>506</v>
      </c>
      <c r="K283" s="791"/>
      <c r="L283" s="791"/>
      <c r="M283" s="373"/>
      <c r="N283" s="14"/>
    </row>
    <row r="284" spans="1:14" ht="12" thickTop="1">
      <c r="A284" s="5"/>
      <c r="B284" s="16"/>
      <c r="C284" s="467"/>
      <c r="D284" s="412"/>
      <c r="E284" s="369"/>
      <c r="F284" s="369"/>
      <c r="G284" s="787"/>
      <c r="H284" s="301"/>
      <c r="J284" s="301"/>
      <c r="K284" s="301"/>
      <c r="L284" s="301"/>
      <c r="M284" s="373"/>
      <c r="N284" s="14"/>
    </row>
    <row r="285" spans="1:14" ht="11.25">
      <c r="A285" s="5"/>
      <c r="B285" s="16"/>
      <c r="C285" s="467"/>
      <c r="D285" s="137"/>
      <c r="E285" s="382"/>
      <c r="F285" s="383"/>
      <c r="G285" s="382"/>
      <c r="H285" s="115"/>
      <c r="I285" s="116"/>
      <c r="J285" s="115"/>
      <c r="N285" s="14"/>
    </row>
    <row r="286" spans="1:14" ht="18.75" customHeight="1">
      <c r="A286" s="5"/>
      <c r="B286" s="454"/>
      <c r="C286" s="455" t="s">
        <v>537</v>
      </c>
      <c r="D286" s="456"/>
      <c r="E286" s="456"/>
      <c r="F286" s="456"/>
      <c r="G286" s="457"/>
      <c r="H286" s="457"/>
      <c r="I286" s="457"/>
      <c r="J286" s="457"/>
      <c r="K286" s="457"/>
      <c r="L286" s="457"/>
      <c r="M286" s="457"/>
      <c r="N286" s="458"/>
    </row>
    <row r="287" spans="1:14" ht="11.25">
      <c r="A287" s="5"/>
      <c r="B287" s="13"/>
      <c r="E287" s="5"/>
      <c r="N287" s="14"/>
    </row>
    <row r="288" spans="1:14" ht="11.25">
      <c r="A288" s="5"/>
      <c r="B288" s="13"/>
      <c r="C288" s="102" t="s">
        <v>538</v>
      </c>
      <c r="D288" s="102"/>
      <c r="E288" s="102"/>
      <c r="F288" s="102"/>
      <c r="G288" s="102"/>
      <c r="N288" s="14"/>
    </row>
    <row r="289" spans="1:14" ht="11.25">
      <c r="A289" s="5"/>
      <c r="B289" s="13"/>
      <c r="C289" s="1054" t="s">
        <v>539</v>
      </c>
      <c r="D289" s="1054"/>
      <c r="E289" s="1054"/>
      <c r="F289" s="1054"/>
      <c r="G289" s="1054"/>
      <c r="N289" s="14"/>
    </row>
    <row r="290" spans="1:14" ht="11.25">
      <c r="A290" s="5"/>
      <c r="B290" s="13"/>
      <c r="E290" s="5"/>
      <c r="N290" s="14"/>
    </row>
    <row r="291" spans="1:14" ht="11.25">
      <c r="A291" s="5"/>
      <c r="B291" s="13"/>
      <c r="C291" s="102" t="s">
        <v>540</v>
      </c>
      <c r="D291" s="102"/>
      <c r="E291" s="102"/>
      <c r="F291" s="102"/>
      <c r="G291" s="102"/>
      <c r="H291" s="102"/>
      <c r="I291" s="102"/>
      <c r="J291" s="102"/>
      <c r="N291" s="14"/>
    </row>
    <row r="292" spans="1:14" ht="11.25">
      <c r="A292" s="5"/>
      <c r="B292" s="13"/>
      <c r="C292" s="334" t="s">
        <v>541</v>
      </c>
      <c r="D292" s="111"/>
      <c r="E292" s="309"/>
      <c r="F292" s="350"/>
      <c r="G292" s="309" t="s">
        <v>391</v>
      </c>
      <c r="H292" s="309" t="s">
        <v>392</v>
      </c>
      <c r="I292" s="309" t="s">
        <v>393</v>
      </c>
      <c r="J292" s="309"/>
      <c r="K292" s="309" t="s">
        <v>74</v>
      </c>
      <c r="N292" s="14"/>
    </row>
    <row r="293" spans="1:14" ht="11.25">
      <c r="A293" s="5"/>
      <c r="B293" s="13"/>
      <c r="C293" s="267" t="s">
        <v>542</v>
      </c>
      <c r="D293" s="267"/>
      <c r="E293" s="606"/>
      <c r="F293" s="607"/>
      <c r="G293" s="606">
        <v>1</v>
      </c>
      <c r="H293" s="606">
        <v>2</v>
      </c>
      <c r="I293" s="971" t="s">
        <v>244</v>
      </c>
      <c r="J293" s="607"/>
      <c r="K293" s="606">
        <v>3</v>
      </c>
      <c r="N293" s="14"/>
    </row>
    <row r="294" spans="1:14" ht="11.25">
      <c r="A294" s="5"/>
      <c r="B294" s="13"/>
      <c r="C294" s="209" t="s">
        <v>543</v>
      </c>
      <c r="D294" s="209"/>
      <c r="E294" s="608"/>
      <c r="F294" s="609"/>
      <c r="G294" s="608">
        <v>4</v>
      </c>
      <c r="H294" s="608">
        <v>1</v>
      </c>
      <c r="I294" s="972" t="s">
        <v>244</v>
      </c>
      <c r="J294" s="609"/>
      <c r="K294" s="608">
        <v>5</v>
      </c>
      <c r="N294" s="14"/>
    </row>
    <row r="295" spans="1:14" ht="11.25">
      <c r="A295" s="5"/>
      <c r="B295" s="13"/>
      <c r="C295" s="486" t="s">
        <v>412</v>
      </c>
      <c r="E295" s="5"/>
      <c r="N295" s="14"/>
    </row>
    <row r="296" spans="1:14" ht="11.25">
      <c r="A296" s="5"/>
      <c r="B296" s="13"/>
      <c r="E296" s="5"/>
      <c r="N296" s="14"/>
    </row>
    <row r="297" spans="1:14" ht="11.25">
      <c r="A297" s="5"/>
      <c r="B297" s="13"/>
      <c r="C297" s="1060" t="s">
        <v>544</v>
      </c>
      <c r="D297" s="1060"/>
      <c r="E297" s="1060"/>
      <c r="F297" s="1060"/>
      <c r="G297" s="1060"/>
      <c r="H297" s="1060"/>
      <c r="I297" s="1060"/>
      <c r="J297" s="1060"/>
      <c r="K297" s="1060"/>
      <c r="N297" s="14"/>
    </row>
    <row r="298" spans="1:14" ht="11.25">
      <c r="A298" s="5"/>
      <c r="B298" s="13"/>
      <c r="C298" s="334" t="s">
        <v>464</v>
      </c>
      <c r="D298" s="111"/>
      <c r="E298" s="309"/>
      <c r="F298" s="350"/>
      <c r="G298" s="309" t="s">
        <v>391</v>
      </c>
      <c r="H298" s="309" t="s">
        <v>392</v>
      </c>
      <c r="I298" s="309" t="s">
        <v>393</v>
      </c>
      <c r="J298" s="309"/>
      <c r="K298" s="309" t="s">
        <v>74</v>
      </c>
      <c r="N298" s="14"/>
    </row>
    <row r="299" spans="1:14" ht="11.25">
      <c r="A299" s="5"/>
      <c r="B299" s="13"/>
      <c r="C299" s="267" t="s">
        <v>311</v>
      </c>
      <c r="D299" s="267"/>
      <c r="E299" s="606"/>
      <c r="F299" s="607"/>
      <c r="G299" s="606">
        <v>1</v>
      </c>
      <c r="H299" s="606">
        <v>2</v>
      </c>
      <c r="I299" s="971" t="s">
        <v>244</v>
      </c>
      <c r="J299" s="607"/>
      <c r="K299" s="606">
        <v>3</v>
      </c>
      <c r="N299" s="14"/>
    </row>
    <row r="300" spans="1:14" ht="11.25">
      <c r="A300" s="5"/>
      <c r="B300" s="13"/>
      <c r="C300" s="486" t="s">
        <v>412</v>
      </c>
      <c r="E300" s="5"/>
      <c r="N300" s="14"/>
    </row>
    <row r="301" spans="1:14" ht="11.25">
      <c r="A301" s="5"/>
      <c r="B301" s="13"/>
      <c r="E301" s="5"/>
      <c r="N301" s="14"/>
    </row>
    <row r="302" spans="1:14" ht="23.25" customHeight="1">
      <c r="A302" s="5"/>
      <c r="B302" s="13"/>
      <c r="C302" s="1059" t="s">
        <v>545</v>
      </c>
      <c r="D302" s="1059"/>
      <c r="E302" s="1059"/>
      <c r="F302" s="1059"/>
      <c r="G302" s="1059"/>
      <c r="H302" s="1059"/>
      <c r="I302" s="1059"/>
      <c r="J302" s="1059"/>
      <c r="K302" s="1059"/>
      <c r="L302" s="352"/>
      <c r="M302" s="352"/>
      <c r="N302" s="353"/>
    </row>
    <row r="303" spans="1:14" ht="11.25">
      <c r="A303" s="5"/>
      <c r="B303" s="13"/>
      <c r="C303" s="334" t="s">
        <v>464</v>
      </c>
      <c r="D303" s="111"/>
      <c r="E303" s="309"/>
      <c r="F303" s="350"/>
      <c r="G303" s="309" t="s">
        <v>391</v>
      </c>
      <c r="H303" s="309" t="s">
        <v>392</v>
      </c>
      <c r="I303" s="309" t="s">
        <v>393</v>
      </c>
      <c r="J303" s="309"/>
      <c r="K303" s="309" t="s">
        <v>74</v>
      </c>
      <c r="N303" s="14"/>
    </row>
    <row r="304" spans="1:14" ht="11.25">
      <c r="A304" s="5"/>
      <c r="B304" s="13"/>
      <c r="C304" s="267" t="s">
        <v>311</v>
      </c>
      <c r="D304" s="267"/>
      <c r="E304" s="606"/>
      <c r="F304" s="607"/>
      <c r="G304" s="606">
        <v>1</v>
      </c>
      <c r="H304" s="606">
        <v>3</v>
      </c>
      <c r="I304" s="971" t="s">
        <v>244</v>
      </c>
      <c r="J304" s="607"/>
      <c r="K304" s="606">
        <v>4</v>
      </c>
      <c r="N304" s="14"/>
    </row>
    <row r="305" spans="1:14" ht="11.25">
      <c r="A305" s="5"/>
      <c r="B305" s="13"/>
      <c r="C305" s="486" t="s">
        <v>412</v>
      </c>
      <c r="E305" s="5"/>
      <c r="N305" s="14"/>
    </row>
    <row r="306" spans="1:14" ht="11.25">
      <c r="A306" s="5"/>
      <c r="B306" s="13"/>
      <c r="E306" s="5"/>
      <c r="N306" s="14"/>
    </row>
    <row r="307" spans="1:14" ht="11.25">
      <c r="A307" s="5"/>
      <c r="B307" s="13"/>
      <c r="C307" s="102" t="s">
        <v>546</v>
      </c>
      <c r="D307" s="102"/>
      <c r="E307" s="102"/>
      <c r="F307" s="102"/>
      <c r="G307" s="102"/>
      <c r="H307" s="102"/>
      <c r="I307" s="102"/>
      <c r="J307" s="102"/>
      <c r="N307" s="14"/>
    </row>
    <row r="308" spans="1:14" ht="11.25">
      <c r="A308" s="5"/>
      <c r="B308" s="13"/>
      <c r="C308" s="334"/>
      <c r="D308" s="334"/>
      <c r="E308" s="334"/>
      <c r="F308" s="111"/>
      <c r="G308" s="309" t="s">
        <v>391</v>
      </c>
      <c r="H308" s="350"/>
      <c r="I308" s="309" t="s">
        <v>392</v>
      </c>
      <c r="J308" s="309"/>
      <c r="K308" s="309" t="s">
        <v>393</v>
      </c>
      <c r="N308" s="14"/>
    </row>
    <row r="309" spans="1:14" ht="11.25">
      <c r="A309" s="5"/>
      <c r="B309" s="13"/>
      <c r="C309" s="267" t="s">
        <v>547</v>
      </c>
      <c r="D309" s="267"/>
      <c r="E309" s="267"/>
      <c r="F309" s="267"/>
      <c r="G309" s="973">
        <v>1</v>
      </c>
      <c r="H309" s="973"/>
      <c r="I309" s="973">
        <v>1</v>
      </c>
      <c r="J309" s="973"/>
      <c r="K309" s="971" t="s">
        <v>244</v>
      </c>
      <c r="N309" s="14"/>
    </row>
    <row r="310" spans="1:14" ht="11.25">
      <c r="A310" s="5"/>
      <c r="B310" s="13"/>
      <c r="C310" s="486" t="s">
        <v>412</v>
      </c>
      <c r="D310" s="114"/>
      <c r="E310" s="114"/>
      <c r="F310" s="351"/>
      <c r="G310" s="354"/>
      <c r="H310" s="355"/>
      <c r="I310" s="354"/>
      <c r="J310" s="351"/>
      <c r="K310" s="354"/>
      <c r="L310" s="351"/>
      <c r="M310" s="351"/>
      <c r="N310" s="14"/>
    </row>
    <row r="311" spans="1:14" ht="11.25">
      <c r="A311" s="5"/>
      <c r="B311" s="13"/>
      <c r="C311" s="286"/>
      <c r="D311" s="114"/>
      <c r="E311" s="114"/>
      <c r="F311" s="351"/>
      <c r="G311" s="354"/>
      <c r="H311" s="355"/>
      <c r="I311" s="354"/>
      <c r="J311" s="351"/>
      <c r="K311" s="354"/>
      <c r="L311" s="351"/>
      <c r="M311" s="351"/>
      <c r="N311" s="14"/>
    </row>
    <row r="312" spans="1:14" ht="11.25">
      <c r="A312" s="5"/>
      <c r="B312" s="13"/>
      <c r="E312" s="5"/>
      <c r="N312" s="14"/>
    </row>
    <row r="313" spans="1:14" ht="18.75" customHeight="1">
      <c r="A313" s="301"/>
      <c r="B313" s="454"/>
      <c r="C313" s="455" t="s">
        <v>548</v>
      </c>
      <c r="D313" s="456"/>
      <c r="E313" s="456"/>
      <c r="F313" s="456"/>
      <c r="G313" s="457"/>
      <c r="H313" s="457"/>
      <c r="I313" s="457"/>
      <c r="J313" s="457"/>
      <c r="K313" s="457"/>
      <c r="L313" s="457"/>
      <c r="M313" s="457"/>
      <c r="N313" s="458"/>
    </row>
    <row r="314" spans="1:14" ht="11.25">
      <c r="A314" s="5"/>
      <c r="B314" s="109"/>
      <c r="C314" s="93"/>
      <c r="D314" s="8"/>
      <c r="E314" s="8"/>
      <c r="F314" s="8"/>
      <c r="N314" s="14"/>
    </row>
    <row r="315" spans="1:14" ht="11.25">
      <c r="A315" s="5"/>
      <c r="B315" s="109"/>
      <c r="C315" s="93"/>
      <c r="D315" s="8"/>
      <c r="E315" s="8"/>
      <c r="F315" s="8"/>
      <c r="N315" s="14"/>
    </row>
    <row r="316" spans="1:14" ht="11.25">
      <c r="A316" s="5"/>
      <c r="B316" s="16"/>
      <c r="C316" s="102" t="s">
        <v>549</v>
      </c>
      <c r="D316" s="7"/>
      <c r="E316" s="7"/>
      <c r="F316" s="7"/>
      <c r="G316" s="7"/>
      <c r="H316" s="7"/>
      <c r="I316" s="7"/>
      <c r="J316" s="7"/>
      <c r="K316" s="7"/>
      <c r="L316" s="7"/>
      <c r="M316" s="7"/>
      <c r="N316" s="14"/>
    </row>
    <row r="317" spans="1:14" ht="11.25">
      <c r="A317" s="5"/>
      <c r="B317" s="16"/>
      <c r="C317" s="110"/>
      <c r="D317" s="7"/>
      <c r="E317" s="7"/>
      <c r="F317" s="1050" t="s">
        <v>391</v>
      </c>
      <c r="G317" s="1050"/>
      <c r="H317" s="1050"/>
      <c r="I317" s="365"/>
      <c r="J317" s="1050" t="s">
        <v>392</v>
      </c>
      <c r="K317" s="1050"/>
      <c r="L317" s="1050"/>
      <c r="M317" s="413"/>
      <c r="N317" s="14"/>
    </row>
    <row r="318" spans="1:14" ht="11.1" customHeight="1">
      <c r="A318" s="5"/>
      <c r="B318" s="13"/>
      <c r="C318" s="334" t="s">
        <v>450</v>
      </c>
      <c r="D318" s="111"/>
      <c r="E318" s="111"/>
      <c r="F318" s="309" t="s">
        <v>409</v>
      </c>
      <c r="G318" s="309" t="s">
        <v>410</v>
      </c>
      <c r="H318" s="309" t="s">
        <v>411</v>
      </c>
      <c r="I318" s="356"/>
      <c r="J318" s="309" t="s">
        <v>409</v>
      </c>
      <c r="K318" s="309" t="s">
        <v>410</v>
      </c>
      <c r="L318" s="309" t="s">
        <v>411</v>
      </c>
      <c r="M318" s="309"/>
      <c r="N318" s="14"/>
    </row>
    <row r="319" spans="1:14" ht="11.25">
      <c r="A319" s="5"/>
      <c r="B319" s="13"/>
      <c r="C319" s="211" t="s">
        <v>550</v>
      </c>
      <c r="D319" s="211"/>
      <c r="E319" s="212"/>
      <c r="F319" s="967">
        <v>0</v>
      </c>
      <c r="G319" s="967">
        <v>0.1111111111111111</v>
      </c>
      <c r="H319" s="967">
        <v>0.44444444444444442</v>
      </c>
      <c r="I319" s="967"/>
      <c r="J319" s="967">
        <v>0</v>
      </c>
      <c r="K319" s="967">
        <v>0</v>
      </c>
      <c r="L319" s="967">
        <v>0.44444444444444442</v>
      </c>
      <c r="M319" s="610"/>
      <c r="N319" s="14"/>
    </row>
    <row r="320" spans="1:14" ht="11.25">
      <c r="A320" s="5"/>
      <c r="B320" s="13"/>
      <c r="C320" s="213" t="s">
        <v>551</v>
      </c>
      <c r="D320" s="213"/>
      <c r="E320" s="214"/>
      <c r="F320" s="610">
        <v>0</v>
      </c>
      <c r="G320" s="610">
        <v>0</v>
      </c>
      <c r="H320" s="610">
        <v>0</v>
      </c>
      <c r="I320" s="610"/>
      <c r="J320" s="611">
        <v>0</v>
      </c>
      <c r="K320" s="611">
        <v>0</v>
      </c>
      <c r="L320" s="610">
        <v>1</v>
      </c>
      <c r="M320" s="610"/>
      <c r="N320" s="14"/>
    </row>
    <row r="321" spans="1:14" ht="11.25">
      <c r="A321" s="5"/>
      <c r="B321" s="13"/>
      <c r="C321" s="208" t="s">
        <v>552</v>
      </c>
      <c r="D321" s="213"/>
      <c r="E321" s="213"/>
      <c r="F321" s="611">
        <v>0</v>
      </c>
      <c r="G321" s="611">
        <v>0</v>
      </c>
      <c r="H321" s="611">
        <v>1</v>
      </c>
      <c r="I321" s="611"/>
      <c r="J321" s="611">
        <v>0</v>
      </c>
      <c r="K321" s="611">
        <v>0</v>
      </c>
      <c r="L321" s="610">
        <v>0</v>
      </c>
      <c r="M321" s="610"/>
      <c r="N321" s="14"/>
    </row>
    <row r="322" spans="1:14" ht="11.25">
      <c r="A322" s="5"/>
      <c r="B322" s="13"/>
      <c r="C322" s="208" t="s">
        <v>553</v>
      </c>
      <c r="D322" s="213"/>
      <c r="E322" s="213"/>
      <c r="F322" s="611">
        <v>0</v>
      </c>
      <c r="G322" s="611">
        <v>0.33333333333333331</v>
      </c>
      <c r="H322" s="611">
        <v>0</v>
      </c>
      <c r="I322" s="611"/>
      <c r="J322" s="611">
        <v>0</v>
      </c>
      <c r="K322" s="611">
        <v>0.33333333333333331</v>
      </c>
      <c r="L322" s="610">
        <v>0.33333333333333331</v>
      </c>
      <c r="M322" s="610"/>
      <c r="N322" s="14"/>
    </row>
    <row r="323" spans="1:14" ht="11.25">
      <c r="A323" s="5"/>
      <c r="B323" s="13"/>
      <c r="C323" s="208" t="s">
        <v>454</v>
      </c>
      <c r="D323" s="213"/>
      <c r="E323" s="213"/>
      <c r="F323" s="611">
        <v>0</v>
      </c>
      <c r="G323" s="611">
        <v>0.3888888888888889</v>
      </c>
      <c r="H323" s="611">
        <v>5.5555555555555552E-2</v>
      </c>
      <c r="I323" s="611"/>
      <c r="J323" s="611">
        <v>0</v>
      </c>
      <c r="K323" s="611">
        <v>0.5</v>
      </c>
      <c r="L323" s="610">
        <v>5.5555555555555552E-2</v>
      </c>
      <c r="M323" s="610"/>
      <c r="N323" s="14"/>
    </row>
    <row r="324" spans="1:14" ht="11.25">
      <c r="A324" s="5"/>
      <c r="B324" s="13"/>
      <c r="C324" s="208" t="s">
        <v>554</v>
      </c>
      <c r="D324" s="213"/>
      <c r="E324" s="213"/>
      <c r="F324" s="611">
        <v>0</v>
      </c>
      <c r="G324" s="611">
        <v>0.42857142857142855</v>
      </c>
      <c r="H324" s="611">
        <v>2.8571428571428571E-2</v>
      </c>
      <c r="I324" s="611"/>
      <c r="J324" s="611">
        <v>2.8571428571428571E-2</v>
      </c>
      <c r="K324" s="611">
        <v>0.34285714285714286</v>
      </c>
      <c r="L324" s="610">
        <v>0.17142857142857143</v>
      </c>
      <c r="M324" s="610"/>
      <c r="N324" s="14"/>
    </row>
    <row r="325" spans="1:14" ht="11.25">
      <c r="A325" s="5"/>
      <c r="B325" s="13"/>
      <c r="C325" s="208" t="s">
        <v>456</v>
      </c>
      <c r="D325" s="213"/>
      <c r="E325" s="213"/>
      <c r="F325" s="611">
        <v>0</v>
      </c>
      <c r="G325" s="611">
        <v>0</v>
      </c>
      <c r="H325" s="611">
        <v>1</v>
      </c>
      <c r="I325" s="611"/>
      <c r="J325" s="611">
        <v>0</v>
      </c>
      <c r="K325" s="611">
        <v>0</v>
      </c>
      <c r="L325" s="610">
        <v>0</v>
      </c>
      <c r="M325" s="610"/>
      <c r="N325" s="14"/>
    </row>
    <row r="326" spans="1:14" ht="11.25">
      <c r="A326" s="5"/>
      <c r="B326" s="13"/>
      <c r="C326" s="208" t="s">
        <v>457</v>
      </c>
      <c r="D326" s="213"/>
      <c r="E326" s="213"/>
      <c r="F326" s="611">
        <v>0.2</v>
      </c>
      <c r="G326" s="611">
        <v>0.42222222222222222</v>
      </c>
      <c r="H326" s="611">
        <v>6.6666666666666666E-2</v>
      </c>
      <c r="I326" s="611"/>
      <c r="J326" s="611">
        <v>4.4444444444444446E-2</v>
      </c>
      <c r="K326" s="611">
        <v>0.17777777777777778</v>
      </c>
      <c r="L326" s="610">
        <v>8.8888888888888892E-2</v>
      </c>
      <c r="M326" s="610"/>
      <c r="N326" s="14"/>
    </row>
    <row r="327" spans="1:14" ht="11.25">
      <c r="A327" s="5"/>
      <c r="B327" s="13"/>
      <c r="C327" s="487" t="s">
        <v>458</v>
      </c>
      <c r="D327" s="488"/>
      <c r="E327" s="488"/>
      <c r="F327" s="968">
        <v>0.17647058823529413</v>
      </c>
      <c r="G327" s="968">
        <v>0.17647058823529413</v>
      </c>
      <c r="H327" s="968">
        <v>0.35294117647058826</v>
      </c>
      <c r="I327" s="968"/>
      <c r="J327" s="968">
        <v>0.11764705882352941</v>
      </c>
      <c r="K327" s="968">
        <v>0.11764705882352941</v>
      </c>
      <c r="L327" s="969">
        <v>5.8823529411764705E-2</v>
      </c>
      <c r="M327" s="610"/>
      <c r="N327" s="14"/>
    </row>
    <row r="328" spans="1:14" ht="12" thickBot="1">
      <c r="A328" s="5"/>
      <c r="B328" s="13"/>
      <c r="C328" s="358" t="s">
        <v>555</v>
      </c>
      <c r="D328" s="215"/>
      <c r="E328" s="359"/>
      <c r="F328" s="970">
        <v>9.6774193548387094E-2</v>
      </c>
      <c r="G328" s="970">
        <v>0.37096774193548387</v>
      </c>
      <c r="H328" s="970">
        <v>0.10483870967741936</v>
      </c>
      <c r="I328" s="970"/>
      <c r="J328" s="970">
        <v>4.0322580645161289E-2</v>
      </c>
      <c r="K328" s="970">
        <v>0.2661290322580645</v>
      </c>
      <c r="L328" s="970">
        <v>0.12096774193548387</v>
      </c>
      <c r="M328" s="343"/>
      <c r="N328" s="14"/>
    </row>
    <row r="329" spans="1:14" ht="12" thickTop="1">
      <c r="A329" s="5"/>
      <c r="B329" s="13"/>
      <c r="C329" s="486" t="s">
        <v>556</v>
      </c>
      <c r="D329" s="113"/>
      <c r="E329" s="113"/>
      <c r="F329" s="113"/>
      <c r="G329" s="113"/>
      <c r="H329" s="113"/>
      <c r="I329" s="113"/>
      <c r="J329" s="113"/>
      <c r="K329" s="113"/>
      <c r="L329" s="113"/>
      <c r="M329" s="116"/>
      <c r="N329" s="14"/>
    </row>
    <row r="330" spans="1:14" ht="11.25">
      <c r="A330" s="5"/>
      <c r="B330" s="13"/>
      <c r="C330" s="102"/>
      <c r="D330" s="116"/>
      <c r="E330" s="116"/>
      <c r="F330" s="116"/>
      <c r="G330" s="116"/>
      <c r="H330" s="116"/>
      <c r="I330" s="116"/>
      <c r="J330" s="116"/>
      <c r="K330" s="116"/>
      <c r="L330" s="116"/>
      <c r="M330" s="116"/>
      <c r="N330" s="14"/>
    </row>
    <row r="331" spans="1:14" ht="10.5" customHeight="1">
      <c r="A331" s="5"/>
      <c r="B331" s="16"/>
      <c r="C331" s="110"/>
      <c r="D331" s="7"/>
      <c r="E331" s="7"/>
      <c r="F331" s="1050" t="s">
        <v>393</v>
      </c>
      <c r="G331" s="1050"/>
      <c r="H331" s="1050"/>
      <c r="I331" s="357"/>
      <c r="J331" s="1050" t="s">
        <v>74</v>
      </c>
      <c r="K331" s="1050"/>
      <c r="L331" s="1050"/>
      <c r="M331" s="357"/>
      <c r="N331" s="14"/>
    </row>
    <row r="332" spans="1:14" ht="12" customHeight="1">
      <c r="A332" s="5"/>
      <c r="B332" s="13"/>
      <c r="C332" s="287" t="s">
        <v>450</v>
      </c>
      <c r="D332" s="288"/>
      <c r="E332" s="288"/>
      <c r="F332" s="360" t="s">
        <v>409</v>
      </c>
      <c r="G332" s="360" t="s">
        <v>410</v>
      </c>
      <c r="H332" s="360" t="s">
        <v>411</v>
      </c>
      <c r="I332" s="360"/>
      <c r="J332" s="360" t="s">
        <v>409</v>
      </c>
      <c r="K332" s="360" t="s">
        <v>410</v>
      </c>
      <c r="L332" s="360" t="s">
        <v>411</v>
      </c>
      <c r="M332" s="357"/>
      <c r="N332" s="14"/>
    </row>
    <row r="333" spans="1:14" ht="12.75" customHeight="1">
      <c r="A333" s="5"/>
      <c r="B333" s="13"/>
      <c r="C333" s="213" t="s">
        <v>550</v>
      </c>
      <c r="D333" s="213"/>
      <c r="E333" s="214"/>
      <c r="F333" s="610">
        <v>0</v>
      </c>
      <c r="G333" s="610">
        <v>0</v>
      </c>
      <c r="H333" s="610">
        <v>0</v>
      </c>
      <c r="I333" s="610"/>
      <c r="J333" s="610">
        <v>0</v>
      </c>
      <c r="K333" s="610">
        <v>0.1111111111111111</v>
      </c>
      <c r="L333" s="610">
        <v>0.88888888888888884</v>
      </c>
      <c r="M333" s="357"/>
      <c r="N333" s="14"/>
    </row>
    <row r="334" spans="1:14" ht="12.75" customHeight="1">
      <c r="A334" s="5"/>
      <c r="B334" s="13"/>
      <c r="C334" s="213" t="s">
        <v>551</v>
      </c>
      <c r="D334" s="213"/>
      <c r="E334" s="214"/>
      <c r="F334" s="610">
        <v>0</v>
      </c>
      <c r="G334" s="610">
        <v>0</v>
      </c>
      <c r="H334" s="610">
        <v>0</v>
      </c>
      <c r="I334" s="610"/>
      <c r="J334" s="610">
        <v>0</v>
      </c>
      <c r="K334" s="610">
        <v>0</v>
      </c>
      <c r="L334" s="610">
        <v>1</v>
      </c>
      <c r="M334" s="357"/>
      <c r="N334" s="14"/>
    </row>
    <row r="335" spans="1:14" ht="10.5" customHeight="1">
      <c r="A335" s="5"/>
      <c r="B335" s="13"/>
      <c r="C335" s="208" t="s">
        <v>452</v>
      </c>
      <c r="D335" s="213"/>
      <c r="E335" s="213"/>
      <c r="F335" s="610">
        <v>0</v>
      </c>
      <c r="G335" s="610">
        <v>0</v>
      </c>
      <c r="H335" s="611">
        <v>0</v>
      </c>
      <c r="I335" s="611"/>
      <c r="J335" s="610">
        <v>0</v>
      </c>
      <c r="K335" s="610">
        <v>0</v>
      </c>
      <c r="L335" s="611">
        <v>1</v>
      </c>
      <c r="M335" s="357"/>
      <c r="N335" s="14"/>
    </row>
    <row r="336" spans="1:14" ht="12.75" customHeight="1">
      <c r="A336" s="5"/>
      <c r="B336" s="13"/>
      <c r="C336" s="213" t="s">
        <v>553</v>
      </c>
      <c r="D336" s="213"/>
      <c r="E336" s="213"/>
      <c r="F336" s="611">
        <v>0</v>
      </c>
      <c r="G336" s="611">
        <v>0</v>
      </c>
      <c r="H336" s="611">
        <v>0</v>
      </c>
      <c r="I336" s="611"/>
      <c r="J336" s="611">
        <v>0</v>
      </c>
      <c r="K336" s="611">
        <v>0.66666666666666663</v>
      </c>
      <c r="L336" s="611">
        <v>0.33333333333333331</v>
      </c>
      <c r="M336" s="357"/>
      <c r="N336" s="14"/>
    </row>
    <row r="337" spans="1:14" ht="12" customHeight="1">
      <c r="A337" s="5"/>
      <c r="B337" s="13"/>
      <c r="C337" s="208" t="s">
        <v>454</v>
      </c>
      <c r="D337" s="213"/>
      <c r="E337" s="213"/>
      <c r="F337" s="611">
        <v>0</v>
      </c>
      <c r="G337" s="611">
        <v>0</v>
      </c>
      <c r="H337" s="611">
        <v>0</v>
      </c>
      <c r="I337" s="611"/>
      <c r="J337" s="611">
        <v>0</v>
      </c>
      <c r="K337" s="611">
        <v>0.88888888888888884</v>
      </c>
      <c r="L337" s="611">
        <v>0.1111111111111111</v>
      </c>
      <c r="M337" s="357"/>
      <c r="N337" s="14"/>
    </row>
    <row r="338" spans="1:14" ht="12" customHeight="1">
      <c r="A338" s="5"/>
      <c r="B338" s="13"/>
      <c r="C338" s="208" t="s">
        <v>554</v>
      </c>
      <c r="D338" s="213"/>
      <c r="E338" s="213"/>
      <c r="F338" s="611">
        <v>0</v>
      </c>
      <c r="G338" s="611">
        <v>0</v>
      </c>
      <c r="H338" s="611">
        <v>0</v>
      </c>
      <c r="I338" s="611"/>
      <c r="J338" s="611">
        <v>2.8571428571428571E-2</v>
      </c>
      <c r="K338" s="611">
        <v>0.77142857142857146</v>
      </c>
      <c r="L338" s="611">
        <v>0.2</v>
      </c>
      <c r="M338" s="357"/>
      <c r="N338" s="14"/>
    </row>
    <row r="339" spans="1:14" ht="11.25" customHeight="1">
      <c r="A339" s="5"/>
      <c r="B339" s="13"/>
      <c r="C339" s="208" t="s">
        <v>456</v>
      </c>
      <c r="D339" s="213"/>
      <c r="E339" s="213"/>
      <c r="F339" s="610">
        <v>0</v>
      </c>
      <c r="G339" s="610">
        <v>0</v>
      </c>
      <c r="H339" s="611">
        <v>0</v>
      </c>
      <c r="I339" s="611"/>
      <c r="J339" s="610">
        <v>0</v>
      </c>
      <c r="K339" s="610">
        <v>0</v>
      </c>
      <c r="L339" s="611">
        <v>1</v>
      </c>
      <c r="M339" s="357"/>
      <c r="N339" s="14"/>
    </row>
    <row r="340" spans="1:14" ht="10.5" customHeight="1">
      <c r="A340" s="5"/>
      <c r="B340" s="13"/>
      <c r="C340" s="208" t="s">
        <v>457</v>
      </c>
      <c r="D340" s="213"/>
      <c r="E340" s="213"/>
      <c r="F340" s="611">
        <v>0</v>
      </c>
      <c r="G340" s="611">
        <v>0</v>
      </c>
      <c r="H340" s="611">
        <v>0</v>
      </c>
      <c r="I340" s="611"/>
      <c r="J340" s="611">
        <v>0.24444444444444444</v>
      </c>
      <c r="K340" s="611">
        <v>0.6</v>
      </c>
      <c r="L340" s="611">
        <v>0.15555555555555556</v>
      </c>
      <c r="M340" s="357"/>
      <c r="N340" s="14"/>
    </row>
    <row r="341" spans="1:14" ht="11.25" customHeight="1">
      <c r="A341" s="5"/>
      <c r="B341" s="13"/>
      <c r="C341" s="290" t="s">
        <v>458</v>
      </c>
      <c r="D341" s="291"/>
      <c r="E341" s="291"/>
      <c r="F341" s="612">
        <v>0</v>
      </c>
      <c r="G341" s="612">
        <v>0</v>
      </c>
      <c r="H341" s="612">
        <v>0</v>
      </c>
      <c r="I341" s="612"/>
      <c r="J341" s="612">
        <v>0.29411764705882354</v>
      </c>
      <c r="K341" s="612">
        <v>0.29411764705882354</v>
      </c>
      <c r="L341" s="612">
        <v>0.41176470588235292</v>
      </c>
      <c r="M341" s="357"/>
      <c r="N341" s="14"/>
    </row>
    <row r="342" spans="1:14" ht="15.75" thickBot="1">
      <c r="A342" s="5"/>
      <c r="B342" s="13"/>
      <c r="C342" s="361" t="s">
        <v>555</v>
      </c>
      <c r="D342" s="292"/>
      <c r="E342" s="362"/>
      <c r="F342" s="613">
        <v>0</v>
      </c>
      <c r="G342" s="613">
        <v>0</v>
      </c>
      <c r="H342" s="613">
        <v>0</v>
      </c>
      <c r="I342" s="613"/>
      <c r="J342" s="613">
        <v>0.13709677419354838</v>
      </c>
      <c r="K342" s="613">
        <v>0.63709677419354838</v>
      </c>
      <c r="L342" s="613">
        <v>0.22580645161290322</v>
      </c>
      <c r="M342" s="357"/>
      <c r="N342" s="14"/>
    </row>
    <row r="343" spans="1:14" ht="11.25" customHeight="1" thickTop="1">
      <c r="A343" s="5"/>
      <c r="B343" s="13"/>
      <c r="C343" s="486" t="s">
        <v>556</v>
      </c>
      <c r="D343" s="489"/>
      <c r="E343" s="489"/>
      <c r="F343" s="489"/>
      <c r="G343" s="489"/>
      <c r="H343" s="489"/>
      <c r="I343" s="489"/>
      <c r="J343" s="489"/>
      <c r="K343" s="489"/>
      <c r="L343" s="489"/>
      <c r="M343" s="432"/>
      <c r="N343" s="14"/>
    </row>
    <row r="344" spans="1:14" ht="17.45" customHeight="1">
      <c r="A344" s="5"/>
      <c r="B344" s="13"/>
      <c r="C344" s="114"/>
      <c r="E344" s="5"/>
      <c r="N344" s="14"/>
    </row>
    <row r="345" spans="1:14" ht="18.75" customHeight="1">
      <c r="A345" s="5"/>
      <c r="B345" s="454"/>
      <c r="C345" s="455" t="s">
        <v>557</v>
      </c>
      <c r="D345" s="456"/>
      <c r="E345" s="456"/>
      <c r="F345" s="456"/>
      <c r="G345" s="457"/>
      <c r="H345" s="457"/>
      <c r="I345" s="457"/>
      <c r="J345" s="457"/>
      <c r="K345" s="457"/>
      <c r="L345" s="457"/>
      <c r="M345" s="457"/>
      <c r="N345" s="458"/>
    </row>
    <row r="346" spans="1:14" ht="11.25">
      <c r="A346" s="5"/>
      <c r="B346" s="109"/>
      <c r="C346" s="93"/>
      <c r="D346" s="8"/>
      <c r="E346" s="8"/>
      <c r="F346" s="8"/>
      <c r="N346" s="14"/>
    </row>
    <row r="347" spans="1:14" ht="11.25">
      <c r="A347" s="5"/>
      <c r="B347" s="109"/>
      <c r="C347" s="93"/>
      <c r="D347" s="8"/>
      <c r="E347" s="8"/>
      <c r="F347" s="8"/>
      <c r="N347" s="14"/>
    </row>
    <row r="348" spans="1:14" ht="11.25">
      <c r="A348" s="5"/>
      <c r="B348" s="16"/>
      <c r="C348" s="102" t="s">
        <v>558</v>
      </c>
      <c r="D348" s="102"/>
      <c r="E348" s="102"/>
      <c r="F348" s="102"/>
      <c r="G348" s="102"/>
      <c r="H348" s="102"/>
      <c r="I348" s="102"/>
      <c r="J348" s="102"/>
      <c r="K348" s="102"/>
      <c r="L348" s="102"/>
      <c r="M348" s="110"/>
      <c r="N348" s="14"/>
    </row>
    <row r="349" spans="1:14" ht="11.25">
      <c r="A349" s="5"/>
      <c r="B349" s="16"/>
      <c r="C349" s="110"/>
      <c r="D349" s="110"/>
      <c r="E349" s="110"/>
      <c r="F349" s="1050" t="s">
        <v>50</v>
      </c>
      <c r="G349" s="1050"/>
      <c r="H349" s="1050"/>
      <c r="I349" s="247"/>
      <c r="J349" s="1050" t="s">
        <v>51</v>
      </c>
      <c r="K349" s="1050"/>
      <c r="L349" s="1050"/>
      <c r="M349" s="413"/>
      <c r="N349" s="14"/>
    </row>
    <row r="350" spans="1:14" ht="11.25">
      <c r="A350" s="5"/>
      <c r="B350" s="13"/>
      <c r="C350" s="384" t="s">
        <v>559</v>
      </c>
      <c r="D350" s="385"/>
      <c r="E350" s="385"/>
      <c r="F350" s="490" t="s">
        <v>409</v>
      </c>
      <c r="G350" s="490" t="s">
        <v>410</v>
      </c>
      <c r="H350" s="490" t="s">
        <v>411</v>
      </c>
      <c r="I350" s="491"/>
      <c r="J350" s="490" t="s">
        <v>409</v>
      </c>
      <c r="K350" s="490" t="s">
        <v>410</v>
      </c>
      <c r="L350" s="490" t="s">
        <v>411</v>
      </c>
      <c r="N350" s="14"/>
    </row>
    <row r="351" spans="1:14" ht="11.25">
      <c r="A351" s="5"/>
      <c r="B351" s="13"/>
      <c r="C351" s="208" t="s">
        <v>560</v>
      </c>
      <c r="D351" s="209"/>
      <c r="E351" s="209"/>
      <c r="F351" s="492">
        <v>0.89164712988234163</v>
      </c>
      <c r="G351" s="492">
        <v>0.96798554916427371</v>
      </c>
      <c r="H351" s="492">
        <v>0.55729971864557981</v>
      </c>
      <c r="I351" s="209"/>
      <c r="J351" s="841">
        <v>1.0587964391937039</v>
      </c>
      <c r="K351" s="841">
        <v>1.0537852029659791</v>
      </c>
      <c r="L351" s="841">
        <v>0.6258910025726846</v>
      </c>
      <c r="N351" s="14"/>
    </row>
    <row r="352" spans="1:14" ht="11.25">
      <c r="A352" s="5"/>
      <c r="B352" s="13"/>
      <c r="C352" s="208" t="s">
        <v>561</v>
      </c>
      <c r="D352" s="209"/>
      <c r="E352" s="209"/>
      <c r="F352" s="493">
        <v>0</v>
      </c>
      <c r="G352" s="492">
        <v>0.68119059533346871</v>
      </c>
      <c r="H352" s="493">
        <v>1.0837005800819992</v>
      </c>
      <c r="I352" s="393"/>
      <c r="J352" s="842">
        <v>0</v>
      </c>
      <c r="K352" s="841">
        <v>0.76711310565659641</v>
      </c>
      <c r="L352" s="842">
        <v>1.0794373899408618</v>
      </c>
      <c r="N352" s="14"/>
    </row>
    <row r="353" spans="1:14" ht="11.25">
      <c r="A353" s="5"/>
      <c r="B353" s="13"/>
      <c r="C353" s="208" t="s">
        <v>562</v>
      </c>
      <c r="D353" s="209"/>
      <c r="E353" s="209"/>
      <c r="F353" s="391" t="s">
        <v>244</v>
      </c>
      <c r="G353" s="392" t="s">
        <v>244</v>
      </c>
      <c r="H353" s="391" t="s">
        <v>244</v>
      </c>
      <c r="I353" s="393"/>
      <c r="J353" s="842">
        <v>0</v>
      </c>
      <c r="K353" s="841">
        <v>0.57047619047619047</v>
      </c>
      <c r="L353" s="842">
        <v>0</v>
      </c>
      <c r="N353" s="14"/>
    </row>
    <row r="354" spans="1:14" ht="11.25">
      <c r="A354" s="5"/>
      <c r="B354" s="13"/>
      <c r="C354" s="208" t="s">
        <v>328</v>
      </c>
      <c r="D354" s="209"/>
      <c r="E354" s="209"/>
      <c r="F354" s="493">
        <v>0</v>
      </c>
      <c r="G354" s="492">
        <v>0.97901659729160273</v>
      </c>
      <c r="H354" s="493">
        <v>0</v>
      </c>
      <c r="I354" s="393"/>
      <c r="J354" s="842">
        <v>0</v>
      </c>
      <c r="K354" s="841">
        <v>0.96806098232070281</v>
      </c>
      <c r="L354" s="842">
        <v>0</v>
      </c>
      <c r="N354" s="14"/>
    </row>
    <row r="355" spans="1:14" ht="12" thickBot="1">
      <c r="A355" s="5"/>
      <c r="B355" s="13"/>
      <c r="C355" s="494" t="s">
        <v>74</v>
      </c>
      <c r="D355" s="215"/>
      <c r="E355" s="215"/>
      <c r="F355" s="495">
        <v>0.93153387776112795</v>
      </c>
      <c r="G355" s="495">
        <v>0.97045092144806755</v>
      </c>
      <c r="H355" s="495">
        <v>0.80696316743998509</v>
      </c>
      <c r="I355" s="394"/>
      <c r="J355" s="843">
        <v>1.2394800753485637</v>
      </c>
      <c r="K355" s="843">
        <v>0.78916030647354485</v>
      </c>
      <c r="L355" s="843">
        <v>0.66291957701218318</v>
      </c>
      <c r="N355" s="14"/>
    </row>
    <row r="356" spans="1:14" ht="12" thickTop="1">
      <c r="A356" s="5"/>
      <c r="B356" s="16"/>
      <c r="C356" s="486" t="s">
        <v>563</v>
      </c>
      <c r="D356" s="8"/>
      <c r="E356" s="8"/>
      <c r="F356" s="8"/>
      <c r="N356" s="14"/>
    </row>
    <row r="357" spans="1:14" s="5" customFormat="1" ht="11.25">
      <c r="B357" s="13"/>
      <c r="N357" s="14"/>
    </row>
    <row r="358" spans="1:14" ht="18.75" customHeight="1">
      <c r="A358" s="5"/>
      <c r="B358" s="454"/>
      <c r="C358" s="455" t="s">
        <v>564</v>
      </c>
      <c r="D358" s="456"/>
      <c r="E358" s="456"/>
      <c r="F358" s="456"/>
      <c r="G358" s="457"/>
      <c r="H358" s="457"/>
      <c r="I358" s="457"/>
      <c r="J358" s="457"/>
      <c r="K358" s="457"/>
      <c r="L358" s="457"/>
      <c r="M358" s="457"/>
      <c r="N358" s="458"/>
    </row>
    <row r="359" spans="1:14" ht="11.25">
      <c r="A359" s="5"/>
      <c r="B359" s="16"/>
      <c r="C359" s="102"/>
      <c r="D359" s="102"/>
      <c r="E359" s="102"/>
      <c r="F359" s="102"/>
      <c r="G359" s="102"/>
      <c r="H359" s="102"/>
      <c r="I359" s="102"/>
      <c r="J359" s="102"/>
      <c r="K359" s="102"/>
      <c r="L359" s="102"/>
      <c r="M359" s="110"/>
      <c r="N359" s="14"/>
    </row>
    <row r="360" spans="1:14" ht="11.25">
      <c r="A360" s="5"/>
      <c r="B360" s="16"/>
      <c r="C360" s="102" t="s">
        <v>565</v>
      </c>
      <c r="D360" s="102"/>
      <c r="E360" s="102"/>
      <c r="F360" s="102"/>
      <c r="G360" s="102"/>
      <c r="H360" s="102"/>
      <c r="I360" s="102"/>
      <c r="J360" s="102"/>
      <c r="K360" s="102"/>
      <c r="L360" s="102"/>
      <c r="M360" s="110"/>
      <c r="N360" s="14"/>
    </row>
    <row r="361" spans="1:14" ht="11.25">
      <c r="A361" s="5"/>
      <c r="B361" s="16"/>
      <c r="C361" s="110"/>
      <c r="D361" s="110"/>
      <c r="E361" s="110"/>
      <c r="F361" s="110"/>
      <c r="G361" s="110"/>
      <c r="H361" s="110"/>
      <c r="I361" s="110"/>
      <c r="J361" s="110"/>
      <c r="K361" s="110"/>
      <c r="L361" s="110"/>
      <c r="M361" s="110"/>
      <c r="N361" s="14"/>
    </row>
    <row r="362" spans="1:14" ht="11.25">
      <c r="A362" s="5"/>
      <c r="B362" s="16"/>
      <c r="C362" s="384" t="s">
        <v>541</v>
      </c>
      <c r="D362" s="385"/>
      <c r="E362" s="478"/>
      <c r="F362" s="478"/>
      <c r="G362" s="478"/>
      <c r="H362" s="490"/>
      <c r="I362" s="490" t="s">
        <v>391</v>
      </c>
      <c r="J362" s="490" t="s">
        <v>392</v>
      </c>
      <c r="K362" s="490" t="s">
        <v>393</v>
      </c>
      <c r="L362" s="490" t="s">
        <v>74</v>
      </c>
      <c r="M362" s="309"/>
      <c r="N362" s="14"/>
    </row>
    <row r="363" spans="1:14" ht="11.25" customHeight="1">
      <c r="A363" s="5"/>
      <c r="B363" s="16"/>
      <c r="C363" s="1054" t="s">
        <v>566</v>
      </c>
      <c r="D363" s="1054"/>
      <c r="E363" s="1054"/>
      <c r="F363" s="1054"/>
      <c r="G363" s="1054"/>
      <c r="H363" s="642"/>
      <c r="I363" s="642">
        <v>0</v>
      </c>
      <c r="J363" s="642">
        <v>0</v>
      </c>
      <c r="K363" s="608" t="s">
        <v>244</v>
      </c>
      <c r="L363" s="642">
        <v>0</v>
      </c>
      <c r="M363" s="609"/>
      <c r="N363" s="14"/>
    </row>
    <row r="364" spans="1:14" ht="11.25">
      <c r="A364" s="5"/>
      <c r="B364" s="16"/>
      <c r="C364" s="1055" t="s">
        <v>567</v>
      </c>
      <c r="D364" s="1055"/>
      <c r="E364" s="1055"/>
      <c r="F364" s="1055"/>
      <c r="G364" s="1055"/>
      <c r="H364" s="642"/>
      <c r="I364" s="642">
        <v>0</v>
      </c>
      <c r="J364" s="642">
        <v>0</v>
      </c>
      <c r="K364" s="608" t="s">
        <v>244</v>
      </c>
      <c r="L364" s="642">
        <v>0</v>
      </c>
      <c r="M364" s="609"/>
      <c r="N364" s="14"/>
    </row>
    <row r="365" spans="1:14" ht="21" customHeight="1">
      <c r="A365" s="5"/>
      <c r="B365" s="16"/>
      <c r="C365" s="1055" t="s">
        <v>568</v>
      </c>
      <c r="D365" s="1055"/>
      <c r="E365" s="1055"/>
      <c r="F365" s="1055"/>
      <c r="G365" s="1055"/>
      <c r="H365" s="642"/>
      <c r="I365" s="642">
        <v>0</v>
      </c>
      <c r="J365" s="642">
        <v>0</v>
      </c>
      <c r="K365" s="608" t="s">
        <v>244</v>
      </c>
      <c r="L365" s="642">
        <v>0</v>
      </c>
      <c r="M365" s="609"/>
      <c r="N365" s="14"/>
    </row>
    <row r="366" spans="1:14" ht="11.25">
      <c r="A366" s="5"/>
      <c r="B366" s="16"/>
      <c r="C366" s="1056" t="s">
        <v>569</v>
      </c>
      <c r="D366" s="1056"/>
      <c r="E366" s="1056"/>
      <c r="F366" s="1056"/>
      <c r="G366" s="1056"/>
      <c r="H366" s="643"/>
      <c r="I366" s="643">
        <v>0</v>
      </c>
      <c r="J366" s="643">
        <v>0</v>
      </c>
      <c r="K366" s="965" t="s">
        <v>244</v>
      </c>
      <c r="L366" s="643">
        <v>0</v>
      </c>
      <c r="M366" s="609"/>
      <c r="N366" s="14"/>
    </row>
    <row r="367" spans="1:14" ht="12" thickBot="1">
      <c r="A367" s="5"/>
      <c r="B367" s="16"/>
      <c r="C367" s="496" t="s">
        <v>74</v>
      </c>
      <c r="D367" s="317"/>
      <c r="E367" s="56"/>
      <c r="F367" s="56"/>
      <c r="G367" s="56"/>
      <c r="H367" s="644"/>
      <c r="I367" s="644">
        <v>0</v>
      </c>
      <c r="J367" s="644">
        <v>0</v>
      </c>
      <c r="K367" s="966" t="s">
        <v>244</v>
      </c>
      <c r="L367" s="644">
        <v>0</v>
      </c>
      <c r="M367" s="609"/>
      <c r="N367" s="14"/>
    </row>
    <row r="368" spans="1:14" ht="12" thickTop="1">
      <c r="A368" s="5"/>
      <c r="B368" s="16"/>
      <c r="C368" s="614"/>
      <c r="D368" s="312"/>
      <c r="E368" s="5"/>
      <c r="H368" s="609"/>
      <c r="I368" s="609"/>
      <c r="J368" s="609"/>
      <c r="K368" s="609"/>
      <c r="L368" s="609"/>
      <c r="M368" s="609"/>
      <c r="N368" s="14"/>
    </row>
    <row r="369" spans="1:14" ht="11.25">
      <c r="A369" s="5"/>
      <c r="B369" s="16"/>
      <c r="C369" s="1054"/>
      <c r="D369" s="1054"/>
      <c r="E369" s="1054"/>
      <c r="F369" s="1054"/>
      <c r="G369" s="1054"/>
      <c r="N369" s="14"/>
    </row>
    <row r="370" spans="1:14" ht="11.25">
      <c r="A370" s="5"/>
      <c r="B370" s="13"/>
      <c r="F370" s="501"/>
      <c r="N370" s="14"/>
    </row>
    <row r="371" spans="1:14" ht="11.25">
      <c r="A371" s="5"/>
      <c r="B371" s="13"/>
      <c r="F371" s="501"/>
      <c r="N371" s="14"/>
    </row>
    <row r="372" spans="1:14" ht="11.25">
      <c r="A372" s="5"/>
      <c r="B372" s="13"/>
      <c r="F372" s="501"/>
      <c r="N372" s="14"/>
    </row>
    <row r="373" spans="1:14" ht="11.25">
      <c r="A373" s="5"/>
      <c r="B373" s="13"/>
      <c r="F373" s="501"/>
      <c r="N373" s="14"/>
    </row>
    <row r="374" spans="1:14" ht="11.25">
      <c r="A374" s="5"/>
      <c r="B374" s="13"/>
      <c r="F374" s="501"/>
      <c r="N374" s="14"/>
    </row>
    <row r="375" spans="1:14" ht="11.25">
      <c r="A375" s="5"/>
      <c r="B375" s="13"/>
      <c r="N375" s="14"/>
    </row>
    <row r="376" spans="1:14" ht="11.25">
      <c r="A376" s="5"/>
      <c r="B376" s="13"/>
      <c r="N376" s="14"/>
    </row>
    <row r="377" spans="1:14" ht="11.25">
      <c r="A377" s="5"/>
      <c r="B377" s="13"/>
      <c r="N377" s="14"/>
    </row>
    <row r="378" spans="1:14" s="5" customFormat="1" ht="11.25">
      <c r="B378" s="13"/>
      <c r="E378" s="18"/>
      <c r="N378" s="14"/>
    </row>
    <row r="379" spans="1:14" s="5" customFormat="1" ht="11.25">
      <c r="B379" s="24"/>
      <c r="C379" s="25"/>
      <c r="D379" s="25"/>
      <c r="E379" s="26"/>
      <c r="F379" s="25"/>
      <c r="G379" s="25"/>
      <c r="H379" s="25"/>
      <c r="I379" s="25"/>
      <c r="J379" s="25"/>
      <c r="K379" s="25"/>
      <c r="L379" s="25"/>
      <c r="M379" s="25"/>
      <c r="N379" s="27"/>
    </row>
    <row r="380" spans="1:14" ht="11.25"/>
    <row r="381" spans="1:14" ht="11.25" hidden="1"/>
    <row r="382" spans="1:14" ht="11.25" hidden="1"/>
    <row r="383" spans="1:14" ht="11.25" hidden="1"/>
    <row r="384" spans="1:14" ht="11.25" hidden="1"/>
    <row r="385" ht="11.25" hidden="1"/>
    <row r="386" ht="11.25" hidden="1"/>
    <row r="387" ht="11.25" hidden="1"/>
    <row r="388" ht="11.25" hidden="1"/>
    <row r="389" ht="11.25" hidden="1"/>
    <row r="390" ht="11.25" hidden="1"/>
    <row r="391" ht="11.25" hidden="1"/>
    <row r="392" ht="11.25" hidden="1"/>
    <row r="393" ht="11.25" hidden="1"/>
    <row r="394" ht="11.25" hidden="1"/>
    <row r="395" ht="11.25" hidden="1"/>
    <row r="396" ht="11.25" hidden="1"/>
    <row r="397" ht="11.25" hidden="1"/>
    <row r="398" ht="11.25" hidden="1"/>
    <row r="399" ht="11.25" hidden="1"/>
    <row r="400" ht="11.25" hidden="1"/>
    <row r="401" ht="11.25" hidden="1"/>
    <row r="402" ht="11.25" hidden="1"/>
    <row r="403" ht="11.25" hidden="1"/>
    <row r="404" ht="11.25" hidden="1"/>
    <row r="405" ht="11.25" hidden="1"/>
    <row r="406" ht="11.25" hidden="1"/>
    <row r="407" ht="11.25" hidden="1"/>
    <row r="408" ht="11.25" hidden="1"/>
    <row r="409" ht="11.25" hidden="1"/>
    <row r="410" ht="11.25" hidden="1"/>
    <row r="411" ht="11.25" hidden="1"/>
    <row r="412" ht="11.25" hidden="1"/>
    <row r="413" ht="11.25" hidden="1"/>
    <row r="414" ht="11.25" hidden="1"/>
    <row r="415" ht="11.25" hidden="1"/>
    <row r="416" ht="11.25" hidden="1"/>
    <row r="417" ht="11.25" hidden="1"/>
    <row r="418" ht="11.25" hidden="1"/>
    <row r="419" ht="11.25" hidden="1"/>
    <row r="420" ht="11.25" hidden="1"/>
    <row r="421" ht="11.25" hidden="1"/>
    <row r="422" ht="11.25" hidden="1"/>
    <row r="423" ht="11.25" hidden="1"/>
    <row r="424" ht="11.25" hidden="1"/>
    <row r="425" ht="11.25" hidden="1"/>
    <row r="426" ht="11.25" hidden="1"/>
    <row r="427" ht="11.25" hidden="1"/>
    <row r="428" ht="11.25" hidden="1"/>
    <row r="429" ht="11.25" hidden="1"/>
    <row r="430" ht="11.25" hidden="1"/>
    <row r="431" ht="11.25" hidden="1"/>
    <row r="432" ht="11.25" hidden="1"/>
    <row r="433" ht="11.25" hidden="1"/>
    <row r="434" ht="11.25" hidden="1"/>
    <row r="435" ht="11.25" hidden="1"/>
    <row r="436" ht="11.25" hidden="1"/>
    <row r="437" ht="11.25" hidden="1"/>
    <row r="438" ht="11.25" hidden="1"/>
    <row r="439" ht="11.25" hidden="1"/>
    <row r="440" ht="11.25" hidden="1"/>
    <row r="441" ht="9.9499999999999993" hidden="1" customHeight="1"/>
    <row r="442" ht="9.9499999999999993" hidden="1" customHeight="1"/>
    <row r="443" ht="9.9499999999999993" hidden="1" customHeight="1"/>
    <row r="444" ht="9.9499999999999993" hidden="1" customHeight="1"/>
    <row r="445" ht="9.9499999999999993" hidden="1" customHeight="1"/>
    <row r="446" ht="9.9499999999999993" hidden="1" customHeight="1"/>
    <row r="447" ht="9.9499999999999993" hidden="1" customHeight="1"/>
    <row r="448" ht="9.9499999999999993" hidden="1" customHeight="1"/>
    <row r="449" ht="9.9499999999999993" hidden="1" customHeight="1"/>
    <row r="450" ht="9.9499999999999993" hidden="1" customHeight="1"/>
    <row r="451" ht="9.9499999999999993" hidden="1" customHeight="1"/>
    <row r="452" ht="9.9499999999999993" hidden="1" customHeight="1"/>
    <row r="453" ht="9.9499999999999993" hidden="1" customHeight="1"/>
    <row r="454" ht="9.9499999999999993" hidden="1" customHeight="1"/>
    <row r="455" ht="9.9499999999999993" hidden="1" customHeight="1"/>
    <row r="456" ht="9.9499999999999993" hidden="1" customHeight="1"/>
    <row r="457" ht="9.9499999999999993" hidden="1" customHeight="1"/>
    <row r="458" ht="9.9499999999999993" hidden="1" customHeight="1"/>
    <row r="459" ht="9.9499999999999993" hidden="1" customHeight="1"/>
    <row r="460" ht="9.9499999999999993" hidden="1" customHeight="1"/>
    <row r="461" ht="9.9499999999999993" hidden="1" customHeight="1"/>
    <row r="462" ht="9.9499999999999993" hidden="1" customHeight="1"/>
    <row r="463" ht="9.9499999999999993" hidden="1" customHeight="1"/>
    <row r="464" ht="9.9499999999999993" hidden="1" customHeight="1"/>
    <row r="465" ht="9.9499999999999993" hidden="1" customHeight="1"/>
    <row r="466" ht="9.9499999999999993" hidden="1" customHeight="1"/>
    <row r="467" ht="9.9499999999999993" hidden="1" customHeight="1"/>
    <row r="468" ht="9.9499999999999993" hidden="1" customHeight="1"/>
    <row r="469" ht="9.9499999999999993" hidden="1" customHeight="1"/>
    <row r="470" ht="9.9499999999999993" hidden="1" customHeight="1"/>
    <row r="471" ht="9.9499999999999993" hidden="1" customHeight="1"/>
    <row r="472" ht="9.9499999999999993" hidden="1" customHeight="1"/>
    <row r="473" ht="9.9499999999999993" hidden="1" customHeight="1"/>
    <row r="474" ht="9.9499999999999993" hidden="1" customHeight="1"/>
    <row r="475" ht="9.9499999999999993" hidden="1" customHeight="1"/>
    <row r="476" ht="9.9499999999999993" hidden="1" customHeight="1"/>
    <row r="477" ht="9.9499999999999993" hidden="1" customHeight="1"/>
    <row r="478" ht="9.9499999999999993" hidden="1" customHeight="1"/>
    <row r="479" ht="9.9499999999999993" hidden="1" customHeight="1"/>
    <row r="480" ht="9.9499999999999993" hidden="1" customHeight="1"/>
    <row r="481" ht="9.9499999999999993" hidden="1" customHeight="1"/>
    <row r="482" ht="9.9499999999999993" hidden="1" customHeight="1"/>
    <row r="483" ht="9.9499999999999993" hidden="1" customHeight="1"/>
    <row r="484" ht="9.9499999999999993" hidden="1" customHeight="1"/>
    <row r="485" ht="9.9499999999999993" hidden="1" customHeight="1"/>
    <row r="486" ht="9.9499999999999993" hidden="1" customHeight="1"/>
    <row r="487" ht="9.9499999999999993" hidden="1" customHeight="1"/>
    <row r="488" ht="9.9499999999999993" hidden="1" customHeight="1"/>
    <row r="489" ht="9.9499999999999993" hidden="1" customHeight="1"/>
    <row r="490" ht="9.9499999999999993" hidden="1" customHeight="1"/>
    <row r="491" ht="9.9499999999999993" hidden="1" customHeight="1"/>
    <row r="492" ht="9.9499999999999993" hidden="1" customHeight="1"/>
    <row r="493" ht="9.9499999999999993" hidden="1" customHeight="1"/>
    <row r="494" ht="9.9499999999999993" hidden="1" customHeight="1"/>
    <row r="495" ht="9.9499999999999993" hidden="1" customHeight="1"/>
    <row r="496" ht="9.9499999999999993" hidden="1" customHeight="1"/>
    <row r="497" ht="9.9499999999999993" hidden="1" customHeight="1"/>
    <row r="498" ht="9.9499999999999993" hidden="1" customHeight="1"/>
    <row r="499" ht="9.9499999999999993" hidden="1" customHeight="1"/>
    <row r="500" ht="9.9499999999999993" hidden="1" customHeight="1"/>
    <row r="501" ht="9.9499999999999993" hidden="1" customHeight="1"/>
    <row r="502" ht="9.9499999999999993" hidden="1" customHeight="1"/>
    <row r="503" ht="9.9499999999999993" hidden="1" customHeight="1"/>
    <row r="504" ht="9.9499999999999993" hidden="1" customHeight="1"/>
    <row r="505" ht="9.9499999999999993" hidden="1" customHeight="1"/>
    <row r="506" ht="9.9499999999999993" hidden="1" customHeight="1"/>
    <row r="507" ht="9.9499999999999993" hidden="1" customHeight="1"/>
    <row r="508" ht="9.9499999999999993" hidden="1" customHeight="1"/>
    <row r="509" ht="9.9499999999999993" hidden="1" customHeight="1"/>
    <row r="510" ht="9.9499999999999993" hidden="1" customHeight="1"/>
    <row r="511" ht="9.9499999999999993" hidden="1" customHeight="1"/>
    <row r="512" ht="9.9499999999999993" hidden="1" customHeight="1"/>
    <row r="513" ht="9.9499999999999993" hidden="1" customHeight="1"/>
    <row r="514" ht="9.9499999999999993" hidden="1" customHeight="1"/>
    <row r="515" ht="9.9499999999999993" hidden="1" customHeight="1"/>
    <row r="516" ht="9.9499999999999993" hidden="1" customHeight="1"/>
    <row r="517" ht="9.9499999999999993" hidden="1" customHeight="1"/>
    <row r="518" ht="9.9499999999999993" hidden="1" customHeight="1"/>
    <row r="519" ht="9.9499999999999993" hidden="1" customHeight="1"/>
    <row r="520" ht="9.9499999999999993" hidden="1" customHeight="1"/>
    <row r="521" ht="9.9499999999999993" hidden="1" customHeight="1"/>
    <row r="522" ht="9.9499999999999993" hidden="1" customHeight="1"/>
    <row r="523" ht="9.9499999999999993" hidden="1" customHeight="1"/>
    <row r="524" ht="9.9499999999999993" hidden="1" customHeight="1"/>
    <row r="525" ht="9.9499999999999993" hidden="1" customHeight="1"/>
    <row r="526" ht="9.9499999999999993" hidden="1" customHeight="1"/>
    <row r="527" ht="9.9499999999999993" hidden="1" customHeight="1"/>
    <row r="528" ht="9.9499999999999993" hidden="1" customHeight="1"/>
    <row r="529" ht="9.9499999999999993" hidden="1" customHeight="1"/>
    <row r="530" ht="9.9499999999999993" hidden="1" customHeight="1"/>
    <row r="531" ht="9.9499999999999993" hidden="1" customHeight="1"/>
    <row r="532" ht="9.9499999999999993" hidden="1" customHeight="1"/>
    <row r="533" ht="9.9499999999999993" hidden="1" customHeight="1"/>
    <row r="534" ht="9.9499999999999993" hidden="1" customHeight="1"/>
    <row r="535" ht="9.9499999999999993" hidden="1" customHeight="1"/>
    <row r="536" ht="9.9499999999999993" hidden="1" customHeight="1"/>
    <row r="537" ht="9.9499999999999993" hidden="1" customHeight="1"/>
    <row r="538" ht="9.9499999999999993" hidden="1" customHeight="1"/>
    <row r="539" ht="9.9499999999999993" hidden="1" customHeight="1"/>
    <row r="540" ht="9.9499999999999993" hidden="1" customHeight="1"/>
    <row r="541" ht="9.9499999999999993" hidden="1" customHeight="1"/>
    <row r="542" ht="9.9499999999999993" hidden="1" customHeight="1"/>
    <row r="543" ht="9.9499999999999993" hidden="1" customHeight="1"/>
    <row r="544" ht="9.9499999999999993" hidden="1" customHeight="1"/>
    <row r="545" ht="9.9499999999999993" hidden="1" customHeight="1"/>
    <row r="546" ht="9.9499999999999993" hidden="1" customHeight="1"/>
    <row r="547" ht="9.9499999999999993" hidden="1" customHeight="1"/>
    <row r="548" ht="9.9499999999999993" hidden="1" customHeight="1"/>
    <row r="549" ht="9.9499999999999993" hidden="1" customHeight="1"/>
    <row r="550" ht="9.9499999999999993" hidden="1" customHeight="1"/>
    <row r="551" ht="9.9499999999999993" hidden="1" customHeight="1"/>
    <row r="552" ht="9.9499999999999993" hidden="1" customHeight="1"/>
    <row r="553" ht="9.9499999999999993" hidden="1" customHeight="1"/>
    <row r="554" ht="9.9499999999999993" hidden="1" customHeight="1"/>
    <row r="555" ht="9.9499999999999993" hidden="1" customHeight="1"/>
    <row r="556" ht="9.9499999999999993" hidden="1" customHeight="1"/>
    <row r="557" ht="9.9499999999999993" hidden="1" customHeight="1"/>
    <row r="558" ht="9.9499999999999993" hidden="1" customHeight="1"/>
    <row r="559" ht="9.9499999999999993" hidden="1" customHeight="1"/>
    <row r="560" ht="9.9499999999999993" hidden="1" customHeight="1"/>
    <row r="561" ht="9.9499999999999993" hidden="1" customHeight="1"/>
    <row r="562" ht="9.9499999999999993" hidden="1" customHeight="1"/>
    <row r="563" ht="9.9499999999999993" hidden="1" customHeight="1"/>
    <row r="564" ht="9.9499999999999993" hidden="1" customHeight="1"/>
    <row r="565" ht="9.9499999999999993" hidden="1" customHeight="1"/>
    <row r="566" ht="9.9499999999999993" hidden="1" customHeight="1"/>
    <row r="567" ht="9.9499999999999993" hidden="1" customHeight="1"/>
    <row r="568" ht="9.9499999999999993" hidden="1" customHeight="1"/>
    <row r="569" ht="9.9499999999999993" hidden="1" customHeight="1"/>
    <row r="570" ht="9.9499999999999993" hidden="1" customHeight="1"/>
    <row r="571" ht="9.9499999999999993" hidden="1" customHeight="1"/>
    <row r="572" ht="9.9499999999999993" hidden="1" customHeight="1"/>
    <row r="573" ht="9.9499999999999993" hidden="1" customHeight="1"/>
    <row r="574" ht="9.9499999999999993" hidden="1" customHeight="1"/>
    <row r="575" ht="9.9499999999999993" hidden="1" customHeight="1"/>
    <row r="576" ht="9.9499999999999993" hidden="1" customHeight="1"/>
    <row r="577" ht="9.9499999999999993" hidden="1" customHeight="1"/>
    <row r="578" ht="9.9499999999999993" hidden="1" customHeight="1"/>
    <row r="579" ht="9.9499999999999993" hidden="1" customHeight="1"/>
    <row r="580" ht="9.9499999999999993" hidden="1" customHeight="1"/>
    <row r="581" ht="9.9499999999999993" hidden="1" customHeight="1"/>
    <row r="582" ht="9.9499999999999993" hidden="1" customHeight="1"/>
    <row r="583" ht="9.9499999999999993" hidden="1" customHeight="1"/>
    <row r="584" ht="9.9499999999999993" hidden="1" customHeight="1"/>
    <row r="585" ht="9.9499999999999993" hidden="1" customHeight="1"/>
    <row r="586" ht="9.9499999999999993" hidden="1" customHeight="1"/>
    <row r="587" ht="9.9499999999999993" hidden="1" customHeight="1"/>
    <row r="588" ht="9.9499999999999993" hidden="1" customHeight="1"/>
    <row r="589" ht="9.9499999999999993" hidden="1" customHeight="1"/>
    <row r="590" ht="9.9499999999999993" hidden="1" customHeight="1"/>
    <row r="591" ht="9.9499999999999993" hidden="1" customHeight="1"/>
    <row r="592" ht="9.9499999999999993" hidden="1" customHeight="1"/>
    <row r="593" ht="9.9499999999999993" hidden="1" customHeight="1"/>
    <row r="594" ht="9.9499999999999993" hidden="1" customHeight="1"/>
    <row r="595" ht="9.9499999999999993" hidden="1" customHeight="1"/>
    <row r="596" ht="9.9499999999999993" hidden="1" customHeight="1"/>
    <row r="597" ht="9.9499999999999993" hidden="1" customHeight="1"/>
    <row r="598" ht="9.9499999999999993" hidden="1" customHeight="1"/>
    <row r="599" ht="9.9499999999999993" hidden="1" customHeight="1"/>
    <row r="600" ht="9.9499999999999993" hidden="1" customHeight="1"/>
    <row r="601" ht="9.9499999999999993" hidden="1" customHeight="1"/>
    <row r="602" ht="9.9499999999999993" hidden="1" customHeight="1"/>
    <row r="603" ht="9.9499999999999993" hidden="1" customHeight="1"/>
    <row r="604" ht="9.9499999999999993" hidden="1" customHeight="1"/>
    <row r="605" ht="9.9499999999999993" hidden="1" customHeight="1"/>
    <row r="606" ht="9.9499999999999993" hidden="1" customHeight="1"/>
    <row r="607" ht="9.9499999999999993" hidden="1" customHeight="1"/>
    <row r="608" ht="9.9499999999999993" hidden="1" customHeight="1"/>
    <row r="609" ht="9.9499999999999993" hidden="1" customHeight="1"/>
    <row r="610" ht="9.9499999999999993" hidden="1" customHeight="1"/>
    <row r="611" ht="9.9499999999999993" hidden="1" customHeight="1"/>
    <row r="612" ht="9.9499999999999993" hidden="1" customHeight="1"/>
    <row r="613" ht="9.9499999999999993" hidden="1" customHeight="1"/>
    <row r="614" ht="9.9499999999999993" hidden="1" customHeight="1"/>
    <row r="615" ht="9.9499999999999993" hidden="1" customHeight="1"/>
    <row r="616" ht="9.9499999999999993" hidden="1" customHeight="1"/>
    <row r="617" ht="9.9499999999999993" hidden="1" customHeight="1"/>
    <row r="618" ht="9.9499999999999993" hidden="1" customHeight="1"/>
    <row r="619" ht="9.9499999999999993" hidden="1" customHeight="1"/>
    <row r="620" ht="9.9499999999999993" hidden="1" customHeight="1"/>
    <row r="621" ht="9.9499999999999993" hidden="1" customHeight="1"/>
    <row r="622" ht="9.9499999999999993" hidden="1" customHeight="1"/>
    <row r="623" ht="9.9499999999999993" hidden="1" customHeight="1"/>
    <row r="624" ht="9.9499999999999993" hidden="1" customHeight="1"/>
    <row r="625" ht="9.9499999999999993" hidden="1" customHeight="1"/>
    <row r="626" ht="9.9499999999999993" hidden="1" customHeight="1"/>
    <row r="627" ht="9.9499999999999993" hidden="1" customHeight="1"/>
    <row r="628" ht="9.9499999999999993" hidden="1" customHeight="1"/>
    <row r="629" ht="9.9499999999999993" hidden="1" customHeight="1"/>
    <row r="630" ht="9.9499999999999993" hidden="1" customHeight="1"/>
    <row r="631" ht="9.9499999999999993" hidden="1" customHeight="1"/>
    <row r="632" ht="9.9499999999999993" hidden="1" customHeight="1"/>
    <row r="633" ht="9.9499999999999993" hidden="1" customHeight="1"/>
    <row r="634" ht="9.9499999999999993" hidden="1" customHeight="1"/>
    <row r="635" ht="9.9499999999999993" hidden="1" customHeight="1"/>
    <row r="636" ht="9.9499999999999993" hidden="1" customHeight="1"/>
    <row r="637" ht="9.9499999999999993" hidden="1" customHeight="1"/>
    <row r="638" ht="9.9499999999999993" hidden="1" customHeight="1"/>
    <row r="639" ht="9.9499999999999993" hidden="1" customHeight="1"/>
    <row r="640" ht="9.9499999999999993" hidden="1" customHeight="1"/>
    <row r="641" ht="9.9499999999999993" hidden="1" customHeight="1"/>
    <row r="642" ht="9.9499999999999993" hidden="1" customHeight="1"/>
    <row r="643" ht="9.9499999999999993" hidden="1" customHeight="1"/>
    <row r="644" ht="9.9499999999999993" hidden="1" customHeight="1"/>
    <row r="645" ht="9.9499999999999993" hidden="1" customHeight="1"/>
    <row r="646" ht="9.9499999999999993" hidden="1" customHeight="1"/>
    <row r="647" ht="9.9499999999999993" hidden="1" customHeight="1"/>
  </sheetData>
  <mergeCells count="41">
    <mergeCell ref="C108:L108"/>
    <mergeCell ref="C117:K117"/>
    <mergeCell ref="E249:K249"/>
    <mergeCell ref="E250:K250"/>
    <mergeCell ref="C21:D21"/>
    <mergeCell ref="C62:L62"/>
    <mergeCell ref="C72:L73"/>
    <mergeCell ref="C77:L78"/>
    <mergeCell ref="C79:D79"/>
    <mergeCell ref="C233:G233"/>
    <mergeCell ref="F235:H235"/>
    <mergeCell ref="J235:L235"/>
    <mergeCell ref="C99:L99"/>
    <mergeCell ref="C91:L91"/>
    <mergeCell ref="F349:H349"/>
    <mergeCell ref="J349:L349"/>
    <mergeCell ref="F331:H331"/>
    <mergeCell ref="C289:G289"/>
    <mergeCell ref="C260:D260"/>
    <mergeCell ref="C261:D261"/>
    <mergeCell ref="C262:D262"/>
    <mergeCell ref="C263:D263"/>
    <mergeCell ref="C264:D264"/>
    <mergeCell ref="C265:D265"/>
    <mergeCell ref="C302:K302"/>
    <mergeCell ref="F317:H317"/>
    <mergeCell ref="J317:L317"/>
    <mergeCell ref="J331:L331"/>
    <mergeCell ref="C297:K297"/>
    <mergeCell ref="C363:G363"/>
    <mergeCell ref="C364:G364"/>
    <mergeCell ref="C365:G365"/>
    <mergeCell ref="C366:G366"/>
    <mergeCell ref="C369:G369"/>
    <mergeCell ref="C259:D259"/>
    <mergeCell ref="J257:L257"/>
    <mergeCell ref="F257:H257"/>
    <mergeCell ref="E248:K248"/>
    <mergeCell ref="E251:K251"/>
    <mergeCell ref="E252:K252"/>
    <mergeCell ref="E253:K253"/>
  </mergeCells>
  <phoneticPr fontId="52" type="noConversion"/>
  <conditionalFormatting sqref="F351:L355">
    <cfRule type="colorScale" priority="22">
      <colorScale>
        <cfvo type="num" val="0.5"/>
        <cfvo type="num" val="1"/>
        <cfvo type="num" val="1.5"/>
        <color theme="0" tint="-0.14999847407452621"/>
        <color theme="0"/>
        <color rgb="FFD1F0FF"/>
      </colorScale>
    </cfRule>
  </conditionalFormatting>
  <conditionalFormatting sqref="M158:M164">
    <cfRule type="cellIs" dxfId="2" priority="19" operator="equal">
      <formula>"E"</formula>
    </cfRule>
    <cfRule type="cellIs" dxfId="1" priority="20" operator="equal">
      <formula>"H"</formula>
    </cfRule>
    <cfRule type="cellIs" dxfId="0" priority="21" operator="equal">
      <formula>"L"</formula>
    </cfRule>
  </conditionalFormatting>
  <conditionalFormatting sqref="M194">
    <cfRule type="iconSet" priority="6">
      <iconSet iconSet="3Arrows">
        <cfvo type="percent" val="0"/>
        <cfvo type="percent" val="ABS($K$195)" gte="0"/>
        <cfvo type="percent" val="ABS($K$195)" gte="0"/>
      </iconSet>
    </cfRule>
  </conditionalFormatting>
  <conditionalFormatting sqref="M195:M196">
    <cfRule type="iconSet" priority="4">
      <iconSet iconSet="3Arrows" reverse="1">
        <cfvo type="percent" val="0"/>
        <cfvo type="percent" val="ABS($K$198)" gte="0"/>
        <cfvo type="percent" val="ABS($K$198)" gte="0"/>
      </iconSet>
    </cfRule>
  </conditionalFormatting>
  <conditionalFormatting sqref="M197">
    <cfRule type="iconSet" priority="15">
      <iconSet iconSet="3Arrows" reverse="1">
        <cfvo type="percent" val="0"/>
        <cfvo type="percent" val="ABS($K$198)" gte="0"/>
        <cfvo type="percent" val="ABS($K$198)" gte="0"/>
      </iconSet>
    </cfRule>
  </conditionalFormatting>
  <conditionalFormatting sqref="M198">
    <cfRule type="iconSet" priority="2">
      <iconSet iconSet="3Arrows">
        <cfvo type="percent" val="0"/>
        <cfvo type="percent" val="ABS($K$195)" gte="0"/>
        <cfvo type="percent" val="ABS($K$195)" gte="0"/>
      </iconSet>
    </cfRule>
  </conditionalFormatting>
  <conditionalFormatting sqref="M199">
    <cfRule type="iconSet" priority="3">
      <iconSet iconSet="3Arrows" reverse="1">
        <cfvo type="percent" val="0"/>
        <cfvo type="percent" val="ABS($K$194)"/>
        <cfvo type="percent" val="ABS($K$194)" gte="0"/>
      </iconSet>
    </cfRule>
  </conditionalFormatting>
  <conditionalFormatting sqref="M204">
    <cfRule type="iconSet" priority="1">
      <iconSet iconSet="3Arrows">
        <cfvo type="percent" val="0"/>
        <cfvo type="percent" val="ABS($K$197)" gte="0"/>
        <cfvo type="percent" val="ABS($K$197)" gte="0"/>
      </iconSet>
    </cfRule>
  </conditionalFormatting>
  <conditionalFormatting sqref="M205:M206">
    <cfRule type="iconSet" priority="11">
      <iconSet iconSet="3Arrows" reverse="1">
        <cfvo type="percent" val="0"/>
        <cfvo type="percent" val="ABS($K$195)" gte="0"/>
        <cfvo type="percent" val="ABS($K$195)" gte="0"/>
      </iconSet>
    </cfRule>
  </conditionalFormatting>
  <conditionalFormatting sqref="M207">
    <cfRule type="iconSet" priority="7">
      <iconSet iconSet="3Arrows" reverse="1">
        <cfvo type="percent" val="0"/>
        <cfvo type="percent" val="ABS($K$195)" gte="0"/>
        <cfvo type="percent" val="ABS($K$195)" gte="0"/>
      </iconSet>
    </cfRule>
  </conditionalFormatting>
  <conditionalFormatting sqref="M208">
    <cfRule type="iconSet" priority="9">
      <iconSet iconSet="3Arrows">
        <cfvo type="percent" val="0"/>
        <cfvo type="percent" val="ABS($K$197)" gte="0"/>
        <cfvo type="percent" val="ABS($K$197)" gte="0"/>
      </iconSet>
    </cfRule>
  </conditionalFormatting>
  <conditionalFormatting sqref="M209">
    <cfRule type="iconSet" priority="8">
      <iconSet iconSet="3Arrows" reverse="1">
        <cfvo type="percent" val="0"/>
        <cfvo type="percent" val="ABS($K$194)"/>
        <cfvo type="percent" val="ABS($K$194)" gte="0"/>
      </iconSet>
    </cfRule>
  </conditionalFormatting>
  <pageMargins left="0.25" right="0.25"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FED83-3CB4-4A9B-A075-0159842C694E}">
  <sheetPr codeName="Sheet4">
    <tabColor rgb="FFFFAC7F"/>
    <pageSetUpPr autoPageBreaks="0" fitToPage="1"/>
  </sheetPr>
  <dimension ref="A1:U294"/>
  <sheetViews>
    <sheetView workbookViewId="0">
      <selection activeCell="C31" sqref="C31"/>
    </sheetView>
  </sheetViews>
  <sheetFormatPr defaultColWidth="0" defaultRowHeight="11.25" customHeight="1" zeroHeight="1"/>
  <cols>
    <col min="1" max="1" width="2.140625" style="5" customWidth="1"/>
    <col min="2" max="4" width="10.140625" style="5" customWidth="1"/>
    <col min="5" max="5" width="10.140625" style="18" customWidth="1"/>
    <col min="6" max="6" width="11.42578125" style="5" customWidth="1"/>
    <col min="7" max="15" width="10.140625" style="5" customWidth="1"/>
    <col min="16" max="16" width="2.140625" style="5" customWidth="1"/>
    <col min="17" max="19" width="9.140625" style="4" hidden="1" customWidth="1"/>
    <col min="20" max="21" width="9.85546875" style="4" hidden="1" customWidth="1"/>
    <col min="22" max="16384" width="9.140625" style="4" hidden="1"/>
  </cols>
  <sheetData>
    <row r="1" spans="1:17" s="5" customFormat="1">
      <c r="A1" s="5" t="s">
        <v>570</v>
      </c>
      <c r="E1" s="18"/>
    </row>
    <row r="2" spans="1:17" s="63" customFormat="1" ht="14.25">
      <c r="A2" s="5"/>
      <c r="B2" s="60"/>
      <c r="C2" s="61"/>
      <c r="D2" s="61"/>
      <c r="E2" s="61"/>
      <c r="F2" s="61"/>
      <c r="G2" s="61"/>
      <c r="H2" s="61"/>
      <c r="I2" s="61"/>
      <c r="J2" s="61"/>
      <c r="K2" s="61"/>
      <c r="L2" s="61"/>
      <c r="M2" s="61"/>
      <c r="N2" s="61"/>
      <c r="O2" s="62"/>
    </row>
    <row r="3" spans="1:17" s="65" customFormat="1" ht="12">
      <c r="A3" s="5"/>
      <c r="B3" s="64"/>
      <c r="E3" s="134"/>
      <c r="O3" s="66"/>
    </row>
    <row r="4" spans="1:17" s="63" customFormat="1" ht="30.75" customHeight="1" thickBot="1">
      <c r="A4" s="65"/>
      <c r="B4" s="67"/>
      <c r="C4" s="68"/>
      <c r="D4" s="69" t="s">
        <v>6</v>
      </c>
      <c r="E4" s="300"/>
      <c r="F4" s="70"/>
      <c r="G4" s="70"/>
      <c r="H4" s="70"/>
      <c r="I4" s="70"/>
      <c r="J4" s="70"/>
      <c r="K4" s="70"/>
      <c r="L4" s="70"/>
      <c r="M4" s="70"/>
      <c r="N4" s="70"/>
      <c r="O4" s="71"/>
      <c r="P4" s="357"/>
      <c r="Q4" s="357"/>
    </row>
    <row r="5" spans="1:17" s="3" customFormat="1" ht="28.5" customHeight="1" thickBot="1">
      <c r="A5" s="65"/>
      <c r="B5" s="41"/>
      <c r="C5" s="42"/>
      <c r="D5" s="43" t="s">
        <v>571</v>
      </c>
      <c r="E5" s="44"/>
      <c r="F5" s="45"/>
      <c r="G5" s="46"/>
      <c r="H5" s="46"/>
      <c r="I5" s="46"/>
      <c r="J5" s="46"/>
      <c r="K5" s="46"/>
      <c r="L5" s="46"/>
      <c r="M5" s="46"/>
      <c r="N5" s="46"/>
      <c r="O5" s="47"/>
      <c r="P5" s="72"/>
    </row>
    <row r="6" spans="1:17" ht="12">
      <c r="A6" s="65"/>
      <c r="B6" s="16"/>
      <c r="D6" s="17"/>
      <c r="E6" s="8"/>
      <c r="F6" s="17"/>
      <c r="O6" s="14"/>
    </row>
    <row r="7" spans="1:17" ht="12">
      <c r="A7" s="65"/>
      <c r="B7" s="16"/>
      <c r="D7" s="17"/>
      <c r="E7" s="8"/>
      <c r="F7" s="17"/>
      <c r="O7" s="14"/>
    </row>
    <row r="8" spans="1:17" ht="18.75" customHeight="1">
      <c r="A8" s="301"/>
      <c r="B8" s="51"/>
      <c r="C8" s="49" t="s">
        <v>572</v>
      </c>
      <c r="D8" s="52"/>
      <c r="E8" s="52"/>
      <c r="F8" s="52"/>
      <c r="G8" s="53"/>
      <c r="H8" s="53"/>
      <c r="I8" s="53"/>
      <c r="J8" s="53"/>
      <c r="K8" s="53"/>
      <c r="L8" s="53"/>
      <c r="M8" s="53"/>
      <c r="N8" s="53"/>
      <c r="O8" s="54"/>
    </row>
    <row r="9" spans="1:17">
      <c r="B9" s="20"/>
      <c r="C9" s="19"/>
      <c r="D9" s="19"/>
      <c r="E9" s="19"/>
      <c r="F9" s="19"/>
      <c r="G9" s="19"/>
      <c r="H9" s="19"/>
      <c r="I9" s="19"/>
      <c r="J9" s="19"/>
      <c r="K9" s="19"/>
      <c r="L9" s="19"/>
      <c r="M9" s="19"/>
      <c r="N9" s="19"/>
      <c r="O9" s="23"/>
    </row>
    <row r="10" spans="1:17">
      <c r="B10" s="20"/>
      <c r="D10" s="19"/>
      <c r="E10" s="19"/>
      <c r="F10" s="19"/>
      <c r="G10" s="19"/>
      <c r="H10" s="19"/>
      <c r="I10" s="19"/>
      <c r="J10" s="19"/>
      <c r="K10" s="19"/>
      <c r="L10" s="19"/>
      <c r="M10" s="19"/>
      <c r="N10" s="19"/>
      <c r="O10" s="23"/>
    </row>
    <row r="11" spans="1:17">
      <c r="B11" s="20"/>
      <c r="C11" s="96" t="s">
        <v>573</v>
      </c>
      <c r="D11" s="19"/>
      <c r="E11" s="19"/>
      <c r="F11" s="19"/>
      <c r="G11" s="19"/>
      <c r="H11" s="19"/>
      <c r="I11" s="702"/>
      <c r="J11" s="702">
        <v>2023</v>
      </c>
      <c r="K11" s="702">
        <v>2024</v>
      </c>
      <c r="L11" s="702">
        <v>2025</v>
      </c>
      <c r="M11" s="702" t="s">
        <v>51</v>
      </c>
      <c r="N11" s="19"/>
      <c r="O11" s="23"/>
    </row>
    <row r="12" spans="1:17">
      <c r="B12" s="20"/>
      <c r="C12" s="627" t="s">
        <v>574</v>
      </c>
      <c r="D12" s="628"/>
      <c r="E12" s="628"/>
      <c r="F12" s="628"/>
      <c r="G12" s="628"/>
      <c r="H12" s="628"/>
      <c r="I12" s="244"/>
      <c r="J12" s="244">
        <v>88</v>
      </c>
      <c r="K12" s="244">
        <v>89</v>
      </c>
      <c r="L12" s="244">
        <v>87</v>
      </c>
      <c r="M12" s="244">
        <v>87</v>
      </c>
      <c r="N12" s="241"/>
      <c r="O12" s="23"/>
    </row>
    <row r="13" spans="1:17">
      <c r="B13" s="20"/>
      <c r="C13" s="757" t="s">
        <v>575</v>
      </c>
      <c r="D13" s="758"/>
      <c r="E13" s="758"/>
      <c r="F13" s="758"/>
      <c r="G13" s="758"/>
      <c r="H13" s="758"/>
      <c r="I13" s="245"/>
      <c r="J13" s="245">
        <v>81</v>
      </c>
      <c r="K13" s="245">
        <v>82</v>
      </c>
      <c r="L13" s="245">
        <v>83</v>
      </c>
      <c r="M13" s="245">
        <v>84</v>
      </c>
      <c r="N13" s="241"/>
      <c r="O13" s="23"/>
    </row>
    <row r="14" spans="1:17" ht="12" thickBot="1">
      <c r="B14" s="20"/>
      <c r="C14" s="907" t="s">
        <v>576</v>
      </c>
      <c r="D14" s="908"/>
      <c r="E14" s="908"/>
      <c r="F14" s="908"/>
      <c r="G14" s="908"/>
      <c r="H14" s="908"/>
      <c r="I14" s="648"/>
      <c r="J14" s="648">
        <v>73</v>
      </c>
      <c r="K14" s="648">
        <v>73</v>
      </c>
      <c r="L14" s="648">
        <v>73</v>
      </c>
      <c r="M14" s="648">
        <v>78</v>
      </c>
      <c r="N14" s="241"/>
      <c r="O14" s="23"/>
    </row>
    <row r="15" spans="1:17" ht="12" thickTop="1">
      <c r="B15" s="20"/>
      <c r="C15" s="467" t="s">
        <v>577</v>
      </c>
      <c r="D15" s="19"/>
      <c r="E15" s="19"/>
      <c r="F15" s="19"/>
      <c r="G15" s="19"/>
      <c r="H15" s="19"/>
      <c r="I15" s="245"/>
      <c r="J15" s="245"/>
      <c r="K15" s="245"/>
      <c r="L15" s="245"/>
      <c r="M15" s="245"/>
      <c r="N15" s="19"/>
      <c r="O15" s="23"/>
    </row>
    <row r="16" spans="1:17">
      <c r="B16" s="13"/>
      <c r="O16" s="14"/>
    </row>
    <row r="17" spans="1:16">
      <c r="B17" s="16"/>
      <c r="C17" s="7"/>
      <c r="D17" s="8"/>
      <c r="E17" s="8"/>
      <c r="F17" s="17"/>
      <c r="O17" s="14"/>
    </row>
    <row r="18" spans="1:16" s="189" customFormat="1" ht="18.75" customHeight="1">
      <c r="A18" s="301"/>
      <c r="B18" s="51"/>
      <c r="C18" s="49" t="s">
        <v>571</v>
      </c>
      <c r="D18" s="52"/>
      <c r="E18" s="52"/>
      <c r="F18" s="52"/>
      <c r="G18" s="53"/>
      <c r="H18" s="53"/>
      <c r="I18" s="53"/>
      <c r="J18" s="53"/>
      <c r="K18" s="53"/>
      <c r="L18" s="53"/>
      <c r="M18" s="53"/>
      <c r="N18" s="53"/>
      <c r="O18" s="54"/>
      <c r="P18" s="5"/>
    </row>
    <row r="19" spans="1:16" s="189" customFormat="1">
      <c r="A19" s="5"/>
      <c r="B19" s="20"/>
      <c r="C19" s="19"/>
      <c r="D19" s="21"/>
      <c r="E19" s="21"/>
      <c r="F19" s="21"/>
      <c r="G19" s="22"/>
      <c r="H19" s="22"/>
      <c r="I19" s="22"/>
      <c r="J19" s="22"/>
      <c r="K19" s="22"/>
      <c r="L19" s="22"/>
      <c r="M19" s="22"/>
      <c r="N19" s="22"/>
      <c r="O19" s="23"/>
      <c r="P19" s="5"/>
    </row>
    <row r="20" spans="1:16" s="189" customFormat="1">
      <c r="A20" s="5"/>
      <c r="B20" s="20"/>
      <c r="C20" s="19"/>
      <c r="D20" s="21"/>
      <c r="E20" s="21"/>
      <c r="F20" s="21"/>
      <c r="G20" s="22"/>
      <c r="H20" s="22"/>
      <c r="I20" s="22"/>
      <c r="J20" s="22"/>
      <c r="K20" s="22"/>
      <c r="L20" s="22"/>
      <c r="M20" s="22"/>
      <c r="N20" s="22"/>
      <c r="O20" s="23"/>
      <c r="P20" s="5"/>
    </row>
    <row r="21" spans="1:16" s="189" customFormat="1">
      <c r="A21" s="6"/>
      <c r="B21" s="20"/>
      <c r="C21" s="96" t="s">
        <v>578</v>
      </c>
      <c r="D21" s="19"/>
      <c r="E21" s="19"/>
      <c r="F21" s="19"/>
      <c r="G21" s="19"/>
      <c r="H21" s="19"/>
      <c r="I21" s="19"/>
      <c r="J21" s="19"/>
      <c r="K21" s="19"/>
      <c r="L21" s="19"/>
      <c r="M21" s="19"/>
      <c r="N21" s="19"/>
      <c r="O21" s="23"/>
      <c r="P21" s="5"/>
    </row>
    <row r="22" spans="1:16" s="189" customFormat="1">
      <c r="A22" s="5"/>
      <c r="B22" s="20"/>
      <c r="C22" s="1066" t="s">
        <v>579</v>
      </c>
      <c r="D22" s="1066"/>
      <c r="E22" s="1066"/>
      <c r="F22" s="1066"/>
      <c r="G22" s="22"/>
      <c r="H22" s="22"/>
      <c r="I22" s="22"/>
      <c r="J22" s="22"/>
      <c r="K22" s="22"/>
      <c r="L22" s="22"/>
      <c r="M22" s="22"/>
      <c r="N22" s="22"/>
      <c r="O22" s="23"/>
      <c r="P22" s="5"/>
    </row>
    <row r="23" spans="1:16" s="189" customFormat="1">
      <c r="A23" s="6"/>
      <c r="B23" s="20"/>
      <c r="C23" s="19"/>
      <c r="D23" s="21"/>
      <c r="E23" s="21"/>
      <c r="F23" s="21"/>
      <c r="G23" s="22"/>
      <c r="H23" s="22"/>
      <c r="I23" s="22"/>
      <c r="J23" s="22"/>
      <c r="K23" s="22"/>
      <c r="L23" s="22"/>
      <c r="M23" s="22"/>
      <c r="N23" s="22"/>
      <c r="O23" s="23"/>
      <c r="P23" s="5"/>
    </row>
    <row r="24" spans="1:16" s="189" customFormat="1">
      <c r="A24" s="5"/>
      <c r="B24" s="20"/>
      <c r="C24" s="96" t="s">
        <v>580</v>
      </c>
      <c r="D24" s="19"/>
      <c r="E24" s="19"/>
      <c r="F24" s="19"/>
      <c r="G24" s="117"/>
      <c r="H24" s="117"/>
      <c r="I24" s="117"/>
      <c r="J24" s="702" t="s">
        <v>130</v>
      </c>
      <c r="K24" s="702" t="s">
        <v>131</v>
      </c>
      <c r="L24" s="702" t="s">
        <v>50</v>
      </c>
      <c r="M24" s="702" t="s">
        <v>51</v>
      </c>
      <c r="N24" s="5"/>
      <c r="O24" s="23"/>
      <c r="P24" s="5"/>
    </row>
    <row r="25" spans="1:16" s="189" customFormat="1">
      <c r="A25" s="5"/>
      <c r="B25" s="20"/>
      <c r="C25" s="112" t="s">
        <v>581</v>
      </c>
      <c r="D25" s="48"/>
      <c r="E25" s="48"/>
      <c r="F25" s="48"/>
      <c r="G25" s="118"/>
      <c r="H25" s="119"/>
      <c r="I25" s="257"/>
      <c r="J25" s="257">
        <v>15500</v>
      </c>
      <c r="K25" s="655">
        <v>20000</v>
      </c>
      <c r="L25" s="257">
        <v>8924.2000000000007</v>
      </c>
      <c r="M25" s="1023">
        <v>24745.599999999999</v>
      </c>
      <c r="N25" s="5"/>
      <c r="O25" s="23"/>
      <c r="P25" s="5"/>
    </row>
    <row r="26" spans="1:16" s="189" customFormat="1">
      <c r="A26" s="5"/>
      <c r="B26" s="20"/>
      <c r="C26" s="21" t="s">
        <v>582</v>
      </c>
      <c r="D26" s="5"/>
      <c r="E26" s="5"/>
      <c r="F26" s="5"/>
      <c r="G26" s="120"/>
      <c r="H26" s="121"/>
      <c r="I26" s="120"/>
      <c r="J26" s="120">
        <v>23</v>
      </c>
      <c r="K26" s="120">
        <v>18</v>
      </c>
      <c r="L26" s="120">
        <v>156</v>
      </c>
      <c r="M26" s="120">
        <v>103</v>
      </c>
      <c r="N26" s="5"/>
      <c r="O26" s="23"/>
      <c r="P26" s="5"/>
    </row>
    <row r="27" spans="1:16" s="189" customFormat="1" ht="22.5" customHeight="1">
      <c r="A27" s="5"/>
      <c r="B27" s="20"/>
      <c r="C27" s="1067" t="s">
        <v>583</v>
      </c>
      <c r="D27" s="1067"/>
      <c r="E27" s="1067"/>
      <c r="F27" s="1067"/>
      <c r="G27" s="120"/>
      <c r="H27" s="121"/>
      <c r="I27" s="120"/>
      <c r="J27" s="120">
        <v>0</v>
      </c>
      <c r="K27" s="120">
        <v>0</v>
      </c>
      <c r="L27" s="120">
        <v>0</v>
      </c>
      <c r="M27" s="1024" t="s">
        <v>584</v>
      </c>
      <c r="N27" s="5"/>
      <c r="O27" s="23"/>
      <c r="P27" s="5"/>
    </row>
    <row r="28" spans="1:16" s="189" customFormat="1" ht="11.25" customHeight="1">
      <c r="A28" s="5"/>
      <c r="B28" s="20"/>
      <c r="C28" s="1068" t="s">
        <v>585</v>
      </c>
      <c r="D28" s="1068"/>
      <c r="E28" s="1068"/>
      <c r="F28" s="1068"/>
      <c r="G28" s="120"/>
      <c r="H28" s="120"/>
      <c r="I28" s="120"/>
      <c r="J28" s="120">
        <v>0</v>
      </c>
      <c r="K28" s="120">
        <v>0</v>
      </c>
      <c r="L28" s="120">
        <v>0</v>
      </c>
      <c r="M28" s="120">
        <v>0</v>
      </c>
      <c r="N28" s="5"/>
      <c r="O28" s="23"/>
      <c r="P28" s="5"/>
    </row>
    <row r="29" spans="1:16" s="189" customFormat="1">
      <c r="A29" s="5"/>
      <c r="B29" s="20"/>
      <c r="C29" s="123"/>
      <c r="D29" s="21"/>
      <c r="E29" s="21"/>
      <c r="F29" s="21"/>
      <c r="G29" s="118"/>
      <c r="H29" s="118"/>
      <c r="I29" s="118"/>
      <c r="J29" s="118"/>
      <c r="K29" s="118"/>
      <c r="L29" s="118"/>
      <c r="M29" s="118"/>
      <c r="N29" s="22"/>
      <c r="O29" s="23"/>
      <c r="P29" s="5"/>
    </row>
    <row r="30" spans="1:16" s="189" customFormat="1">
      <c r="A30" s="5"/>
      <c r="B30" s="20"/>
      <c r="C30" s="19"/>
      <c r="D30" s="21"/>
      <c r="E30" s="21"/>
      <c r="F30" s="21"/>
      <c r="G30" s="121"/>
      <c r="H30" s="121"/>
      <c r="I30" s="121"/>
      <c r="J30" s="121"/>
      <c r="K30" s="121"/>
      <c r="L30" s="121"/>
      <c r="M30" s="121"/>
      <c r="N30" s="22"/>
      <c r="O30" s="23"/>
      <c r="P30" s="5"/>
    </row>
    <row r="31" spans="1:16" ht="19.5" customHeight="1">
      <c r="B31" s="51"/>
      <c r="C31" s="49" t="s">
        <v>586</v>
      </c>
      <c r="D31" s="52"/>
      <c r="E31" s="52"/>
      <c r="F31" s="52"/>
      <c r="G31" s="53"/>
      <c r="H31" s="53"/>
      <c r="I31" s="53"/>
      <c r="J31" s="53"/>
      <c r="K31" s="53"/>
      <c r="L31" s="53"/>
      <c r="M31" s="53"/>
      <c r="N31" s="53"/>
      <c r="O31" s="54"/>
    </row>
    <row r="32" spans="1:16">
      <c r="B32" s="20"/>
      <c r="C32" s="19"/>
      <c r="D32" s="21"/>
      <c r="E32" s="21"/>
      <c r="F32" s="21"/>
      <c r="G32" s="22"/>
      <c r="H32" s="22"/>
      <c r="I32" s="22"/>
      <c r="J32" s="22"/>
      <c r="K32" s="22"/>
      <c r="L32" s="22"/>
      <c r="M32" s="22"/>
      <c r="N32" s="22"/>
      <c r="O32" s="23"/>
    </row>
    <row r="33" spans="2:15">
      <c r="B33" s="20"/>
      <c r="C33" s="19"/>
      <c r="D33" s="19"/>
      <c r="E33" s="19"/>
      <c r="F33" s="19"/>
      <c r="G33" s="19"/>
      <c r="H33" s="19"/>
      <c r="I33" s="19"/>
      <c r="J33" s="19"/>
      <c r="K33" s="19"/>
      <c r="L33" s="19"/>
      <c r="M33" s="19"/>
      <c r="N33" s="19"/>
      <c r="O33" s="23"/>
    </row>
    <row r="34" spans="2:15">
      <c r="B34" s="20"/>
      <c r="C34" s="102" t="s">
        <v>587</v>
      </c>
      <c r="D34" s="19"/>
      <c r="E34" s="19"/>
      <c r="F34" s="19"/>
      <c r="G34" s="19"/>
      <c r="H34" s="19"/>
      <c r="I34" s="19"/>
      <c r="J34" s="19"/>
      <c r="K34" s="19"/>
      <c r="L34" s="19"/>
      <c r="M34" s="19"/>
      <c r="N34" s="19"/>
      <c r="O34" s="23"/>
    </row>
    <row r="35" spans="2:15">
      <c r="B35" s="20"/>
      <c r="C35" s="102"/>
      <c r="D35" s="19"/>
      <c r="E35" s="19"/>
      <c r="F35" s="19"/>
      <c r="G35" s="19"/>
      <c r="H35" s="117"/>
      <c r="I35" s="702" t="s">
        <v>129</v>
      </c>
      <c r="J35" s="702" t="s">
        <v>130</v>
      </c>
      <c r="K35" s="702" t="s">
        <v>131</v>
      </c>
      <c r="L35" s="702" t="s">
        <v>50</v>
      </c>
      <c r="M35" s="702" t="s">
        <v>51</v>
      </c>
      <c r="N35" s="117"/>
      <c r="O35" s="23"/>
    </row>
    <row r="36" spans="2:15">
      <c r="B36" s="20"/>
      <c r="C36" s="112" t="s">
        <v>588</v>
      </c>
      <c r="D36" s="48"/>
      <c r="E36" s="48"/>
      <c r="F36" s="48"/>
      <c r="G36" s="48"/>
      <c r="H36" s="118"/>
      <c r="I36" s="257">
        <v>0</v>
      </c>
      <c r="J36" s="257">
        <v>0</v>
      </c>
      <c r="K36" s="257">
        <v>0</v>
      </c>
      <c r="L36" s="257">
        <v>0</v>
      </c>
      <c r="M36" s="257">
        <v>0</v>
      </c>
      <c r="N36" s="258"/>
      <c r="O36" s="23"/>
    </row>
    <row r="37" spans="2:15">
      <c r="B37" s="20"/>
      <c r="C37" s="21" t="s">
        <v>589</v>
      </c>
      <c r="E37" s="5"/>
      <c r="H37" s="120"/>
      <c r="I37" s="258">
        <v>0</v>
      </c>
      <c r="J37" s="258">
        <v>0</v>
      </c>
      <c r="K37" s="258">
        <v>0</v>
      </c>
      <c r="L37" s="258">
        <v>0</v>
      </c>
      <c r="M37" s="258">
        <v>0</v>
      </c>
      <c r="N37" s="258"/>
      <c r="O37" s="23"/>
    </row>
    <row r="38" spans="2:15">
      <c r="B38" s="20"/>
      <c r="C38" s="21" t="s">
        <v>590</v>
      </c>
      <c r="E38" s="5"/>
      <c r="H38" s="120"/>
      <c r="I38" s="258">
        <v>70053</v>
      </c>
      <c r="J38" s="258">
        <v>66663</v>
      </c>
      <c r="K38" s="258">
        <v>67583.739999999991</v>
      </c>
      <c r="L38" s="258">
        <v>139829.17000000001</v>
      </c>
      <c r="M38" s="258">
        <v>17238.120000000003</v>
      </c>
      <c r="N38" s="258"/>
      <c r="O38" s="23"/>
    </row>
    <row r="39" spans="2:15">
      <c r="B39" s="20"/>
      <c r="C39" s="21" t="s">
        <v>591</v>
      </c>
      <c r="D39" s="58"/>
      <c r="E39" s="58"/>
      <c r="F39" s="58"/>
      <c r="H39" s="120"/>
      <c r="I39" s="258">
        <v>155098</v>
      </c>
      <c r="J39" s="258">
        <v>178367</v>
      </c>
      <c r="K39" s="258">
        <v>174922.38999999996</v>
      </c>
      <c r="L39" s="258">
        <v>268068.18</v>
      </c>
      <c r="M39" s="258">
        <v>47090.590000000004</v>
      </c>
      <c r="N39" s="258"/>
      <c r="O39" s="23"/>
    </row>
    <row r="40" spans="2:15">
      <c r="B40" s="20"/>
      <c r="C40" s="21" t="s">
        <v>592</v>
      </c>
      <c r="D40" s="58"/>
      <c r="E40" s="58"/>
      <c r="F40" s="58"/>
      <c r="H40" s="120"/>
      <c r="I40" s="258">
        <v>0</v>
      </c>
      <c r="J40" s="258">
        <v>0</v>
      </c>
      <c r="K40" s="258">
        <v>0</v>
      </c>
      <c r="L40" s="258">
        <v>0</v>
      </c>
      <c r="M40" s="258">
        <v>0</v>
      </c>
      <c r="N40" s="258"/>
      <c r="O40" s="23"/>
    </row>
    <row r="41" spans="2:15">
      <c r="B41" s="20"/>
      <c r="C41" s="112" t="s">
        <v>593</v>
      </c>
      <c r="D41" s="48"/>
      <c r="E41" s="48"/>
      <c r="F41" s="48"/>
      <c r="G41" s="48"/>
      <c r="H41" s="652"/>
      <c r="I41" s="653">
        <f>SUM(I36:I40)</f>
        <v>225151</v>
      </c>
      <c r="J41" s="653">
        <f>SUM(J36:J40)</f>
        <v>245030</v>
      </c>
      <c r="K41" s="653">
        <f>SUM(K36:K40)</f>
        <v>242506.12999999995</v>
      </c>
      <c r="L41" s="653">
        <v>407897.35</v>
      </c>
      <c r="M41" s="653">
        <v>64329</v>
      </c>
      <c r="N41" s="620"/>
      <c r="O41" s="23"/>
    </row>
    <row r="42" spans="2:15" ht="10.5" customHeight="1" thickBot="1">
      <c r="B42" s="20"/>
      <c r="C42" s="1069" t="s">
        <v>594</v>
      </c>
      <c r="D42" s="1069"/>
      <c r="E42" s="1069"/>
      <c r="F42" s="1069"/>
      <c r="G42" s="1069"/>
      <c r="H42" s="654"/>
      <c r="I42" s="654">
        <f>I41/568600000</f>
        <v>3.9597432289834684E-4</v>
      </c>
      <c r="J42" s="654">
        <f>J41/377500000</f>
        <v>6.4908609271523176E-4</v>
      </c>
      <c r="K42" s="654">
        <v>1.1000000000000001E-3</v>
      </c>
      <c r="L42" s="654">
        <v>2.2000000000000001E-3</v>
      </c>
      <c r="M42" s="654">
        <v>2.4156481411941421E-4</v>
      </c>
      <c r="N42" s="621"/>
      <c r="O42" s="23"/>
    </row>
    <row r="43" spans="2:15" ht="10.5" customHeight="1" thickTop="1">
      <c r="B43" s="20"/>
      <c r="C43" s="650" t="s">
        <v>595</v>
      </c>
      <c r="D43" s="19"/>
      <c r="E43" s="19"/>
      <c r="F43" s="19"/>
      <c r="G43" s="19"/>
      <c r="H43" s="19"/>
      <c r="I43" s="19"/>
      <c r="J43" s="19"/>
      <c r="K43" s="19"/>
      <c r="L43" s="19"/>
      <c r="M43" s="19"/>
      <c r="N43" s="19"/>
      <c r="O43" s="23"/>
    </row>
    <row r="44" spans="2:15" ht="10.5" customHeight="1">
      <c r="B44" s="20"/>
      <c r="C44" s="650" t="s">
        <v>596</v>
      </c>
      <c r="D44" s="19"/>
      <c r="E44" s="19"/>
      <c r="F44" s="19"/>
      <c r="G44" s="19"/>
      <c r="H44" s="19"/>
      <c r="I44" s="19"/>
      <c r="J44" s="19"/>
      <c r="K44" s="19"/>
      <c r="L44" s="19"/>
      <c r="M44" s="19"/>
      <c r="N44" s="19"/>
      <c r="O44" s="23"/>
    </row>
    <row r="45" spans="2:15">
      <c r="B45" s="20"/>
      <c r="C45" s="650" t="s">
        <v>597</v>
      </c>
      <c r="D45" s="19"/>
      <c r="E45" s="19"/>
      <c r="F45" s="19"/>
      <c r="G45" s="19"/>
      <c r="H45" s="19"/>
      <c r="I45" s="19"/>
      <c r="J45" s="19"/>
      <c r="K45" s="19"/>
      <c r="L45" s="19"/>
      <c r="M45" s="19"/>
      <c r="N45" s="19"/>
      <c r="O45" s="23"/>
    </row>
    <row r="46" spans="2:15">
      <c r="B46" s="20"/>
      <c r="C46" s="19"/>
      <c r="D46" s="19"/>
      <c r="E46" s="19"/>
      <c r="F46" s="19"/>
      <c r="G46" s="19"/>
      <c r="H46" s="19"/>
      <c r="I46" s="19"/>
      <c r="J46" s="19"/>
      <c r="K46" s="19"/>
      <c r="L46" s="19"/>
      <c r="M46" s="19"/>
      <c r="N46" s="19"/>
      <c r="O46" s="23"/>
    </row>
    <row r="47" spans="2:15">
      <c r="B47" s="20"/>
      <c r="C47" s="102" t="s">
        <v>598</v>
      </c>
      <c r="D47" s="19"/>
      <c r="E47" s="19"/>
      <c r="F47" s="19"/>
      <c r="G47" s="19"/>
      <c r="H47" s="19"/>
      <c r="I47" s="19"/>
      <c r="J47" s="19"/>
      <c r="K47" s="19"/>
      <c r="L47" s="19"/>
      <c r="M47" s="19"/>
      <c r="N47" s="19"/>
      <c r="O47" s="23"/>
    </row>
    <row r="48" spans="2:15">
      <c r="B48" s="20"/>
      <c r="C48" s="629" t="s">
        <v>599</v>
      </c>
      <c r="D48" s="19"/>
      <c r="E48" s="19"/>
      <c r="F48" s="19"/>
      <c r="G48" s="19"/>
      <c r="H48" s="19"/>
      <c r="I48" s="19"/>
      <c r="J48" s="19"/>
      <c r="K48" s="19"/>
      <c r="L48" s="19"/>
      <c r="M48" s="19"/>
      <c r="N48" s="19"/>
      <c r="O48" s="23"/>
    </row>
    <row r="49" spans="2:15">
      <c r="B49" s="20"/>
      <c r="C49" s="835" t="s">
        <v>600</v>
      </c>
      <c r="D49" s="19"/>
      <c r="E49" s="19"/>
      <c r="F49" s="19"/>
      <c r="G49" s="19"/>
      <c r="H49" s="19"/>
      <c r="I49" s="19"/>
      <c r="J49" s="19"/>
      <c r="K49" s="19"/>
      <c r="L49" s="19"/>
      <c r="M49" s="19"/>
      <c r="N49" s="19"/>
      <c r="O49" s="23"/>
    </row>
    <row r="50" spans="2:15">
      <c r="B50" s="20"/>
      <c r="C50" s="835" t="s">
        <v>601</v>
      </c>
      <c r="D50" s="19"/>
      <c r="E50" s="19"/>
      <c r="F50" s="19"/>
      <c r="G50" s="19"/>
      <c r="H50" s="19"/>
      <c r="I50" s="19"/>
      <c r="J50" s="19"/>
      <c r="K50" s="19"/>
      <c r="L50" s="19"/>
      <c r="M50" s="19"/>
      <c r="N50" s="19"/>
      <c r="O50" s="23"/>
    </row>
    <row r="51" spans="2:15">
      <c r="B51" s="20"/>
      <c r="C51" s="835" t="s">
        <v>602</v>
      </c>
      <c r="D51" s="19"/>
      <c r="E51" s="19"/>
      <c r="F51" s="19"/>
      <c r="G51" s="19"/>
      <c r="H51" s="19"/>
      <c r="I51" s="19"/>
      <c r="J51" s="19"/>
      <c r="K51" s="19"/>
      <c r="L51" s="19"/>
      <c r="M51" s="19"/>
      <c r="N51" s="19"/>
      <c r="O51" s="23"/>
    </row>
    <row r="52" spans="2:15">
      <c r="B52" s="20"/>
      <c r="C52" s="835" t="s">
        <v>603</v>
      </c>
      <c r="D52" s="19"/>
      <c r="E52" s="19"/>
      <c r="F52" s="19"/>
      <c r="G52" s="19"/>
      <c r="H52" s="19"/>
      <c r="I52" s="19"/>
      <c r="J52" s="19"/>
      <c r="K52" s="19"/>
      <c r="L52" s="19"/>
      <c r="M52" s="19"/>
      <c r="N52" s="19"/>
      <c r="O52" s="23"/>
    </row>
    <row r="53" spans="2:15">
      <c r="B53" s="20"/>
      <c r="C53" s="835" t="s">
        <v>604</v>
      </c>
      <c r="D53" s="19"/>
      <c r="E53" s="19"/>
      <c r="F53" s="19"/>
      <c r="G53" s="19"/>
      <c r="H53" s="19"/>
      <c r="I53" s="19"/>
      <c r="J53" s="19"/>
      <c r="K53" s="19"/>
      <c r="L53" s="19"/>
      <c r="M53" s="19"/>
      <c r="N53" s="19"/>
      <c r="O53" s="23"/>
    </row>
    <row r="54" spans="2:15">
      <c r="B54" s="20"/>
      <c r="C54" s="19"/>
      <c r="D54" s="19"/>
      <c r="E54" s="19"/>
      <c r="F54" s="19"/>
      <c r="G54" s="19"/>
      <c r="H54" s="19"/>
      <c r="I54" s="19"/>
      <c r="J54" s="19"/>
      <c r="K54" s="19"/>
      <c r="L54" s="19"/>
      <c r="M54" s="19"/>
      <c r="N54" s="19"/>
      <c r="O54" s="23"/>
    </row>
    <row r="55" spans="2:15">
      <c r="B55" s="20"/>
      <c r="C55" s="629" t="s">
        <v>141</v>
      </c>
      <c r="D55" s="19"/>
      <c r="E55" s="19"/>
      <c r="F55" s="19"/>
      <c r="G55" s="19"/>
      <c r="H55" s="19"/>
      <c r="I55" s="19"/>
      <c r="J55" s="19"/>
      <c r="K55" s="19"/>
      <c r="L55" s="19"/>
      <c r="M55" s="19"/>
      <c r="N55" s="19"/>
      <c r="O55" s="23"/>
    </row>
    <row r="56" spans="2:15">
      <c r="B56" s="20"/>
      <c r="C56" s="835" t="s">
        <v>605</v>
      </c>
      <c r="D56" s="19"/>
      <c r="E56" s="19"/>
      <c r="F56" s="19"/>
      <c r="G56" s="19"/>
      <c r="H56" s="19"/>
      <c r="I56" s="19"/>
      <c r="J56" s="19"/>
      <c r="K56" s="19"/>
      <c r="L56" s="19"/>
      <c r="M56" s="19"/>
      <c r="N56" s="19"/>
      <c r="O56" s="23"/>
    </row>
    <row r="57" spans="2:15">
      <c r="B57" s="20"/>
      <c r="C57" s="835" t="s">
        <v>606</v>
      </c>
      <c r="D57" s="19"/>
      <c r="E57" s="19"/>
      <c r="F57" s="19"/>
      <c r="G57" s="19"/>
      <c r="H57" s="19"/>
      <c r="I57" s="19"/>
      <c r="J57" s="19"/>
      <c r="K57" s="19"/>
      <c r="L57" s="19"/>
      <c r="M57" s="19"/>
      <c r="N57" s="19"/>
      <c r="O57" s="23"/>
    </row>
    <row r="58" spans="2:15">
      <c r="B58" s="20"/>
      <c r="C58" s="835" t="s">
        <v>607</v>
      </c>
      <c r="D58" s="19"/>
      <c r="E58" s="19"/>
      <c r="F58" s="19"/>
      <c r="G58" s="19"/>
      <c r="H58" s="19"/>
      <c r="I58" s="19"/>
      <c r="J58" s="19"/>
      <c r="K58" s="19"/>
      <c r="L58" s="19"/>
      <c r="M58" s="19"/>
      <c r="N58" s="19"/>
      <c r="O58" s="23"/>
    </row>
    <row r="59" spans="2:15">
      <c r="B59" s="20"/>
      <c r="C59" s="835" t="s">
        <v>608</v>
      </c>
      <c r="D59" s="19"/>
      <c r="E59" s="19"/>
      <c r="F59" s="19"/>
      <c r="G59" s="19"/>
      <c r="H59" s="19"/>
      <c r="I59" s="19"/>
      <c r="J59" s="19"/>
      <c r="K59" s="19"/>
      <c r="L59" s="19"/>
      <c r="M59" s="19"/>
      <c r="N59" s="19"/>
      <c r="O59" s="23"/>
    </row>
    <row r="60" spans="2:15">
      <c r="B60" s="20"/>
      <c r="C60" s="19"/>
      <c r="D60" s="19"/>
      <c r="E60" s="19"/>
      <c r="F60" s="19"/>
      <c r="G60" s="19"/>
      <c r="H60" s="19"/>
      <c r="I60" s="19"/>
      <c r="J60" s="19"/>
      <c r="K60" s="19"/>
      <c r="L60" s="19"/>
      <c r="M60" s="19"/>
      <c r="N60" s="19"/>
      <c r="O60" s="23"/>
    </row>
    <row r="61" spans="2:15">
      <c r="B61" s="20"/>
      <c r="C61" s="629" t="s">
        <v>609</v>
      </c>
      <c r="D61" s="19"/>
      <c r="E61" s="19"/>
      <c r="F61" s="19"/>
      <c r="G61" s="19"/>
      <c r="H61" s="19"/>
      <c r="I61" s="19"/>
      <c r="J61" s="19"/>
      <c r="K61" s="19"/>
      <c r="L61" s="19"/>
      <c r="M61" s="19"/>
      <c r="N61" s="19"/>
      <c r="O61" s="23"/>
    </row>
    <row r="62" spans="2:15">
      <c r="B62" s="20"/>
      <c r="C62" s="835" t="s">
        <v>610</v>
      </c>
      <c r="D62" s="19"/>
      <c r="E62" s="19"/>
      <c r="F62" s="19"/>
      <c r="G62" s="19"/>
      <c r="H62" s="19"/>
      <c r="I62" s="19"/>
      <c r="J62" s="19"/>
      <c r="K62" s="19"/>
      <c r="L62" s="19"/>
      <c r="M62" s="19"/>
      <c r="N62" s="19"/>
      <c r="O62" s="23"/>
    </row>
    <row r="63" spans="2:15">
      <c r="B63" s="20"/>
      <c r="C63" s="835" t="s">
        <v>611</v>
      </c>
      <c r="D63" s="19"/>
      <c r="E63" s="19"/>
      <c r="F63" s="19"/>
      <c r="G63" s="19"/>
      <c r="H63" s="19"/>
      <c r="I63" s="19"/>
      <c r="J63" s="19"/>
      <c r="K63" s="19"/>
      <c r="L63" s="19"/>
      <c r="M63" s="19"/>
      <c r="N63" s="19"/>
      <c r="O63" s="23"/>
    </row>
    <row r="64" spans="2:15">
      <c r="B64" s="20"/>
      <c r="C64" s="835" t="s">
        <v>612</v>
      </c>
      <c r="D64" s="19"/>
      <c r="E64" s="19"/>
      <c r="F64" s="19"/>
      <c r="G64" s="19"/>
      <c r="H64" s="19"/>
      <c r="I64" s="19"/>
      <c r="J64" s="19"/>
      <c r="K64" s="19"/>
      <c r="L64" s="19"/>
      <c r="M64" s="19"/>
      <c r="N64" s="19"/>
      <c r="O64" s="23"/>
    </row>
    <row r="65" spans="2:15">
      <c r="B65" s="20"/>
      <c r="C65" s="835" t="s">
        <v>613</v>
      </c>
      <c r="D65" s="19"/>
      <c r="E65" s="19"/>
      <c r="F65" s="19"/>
      <c r="G65" s="19"/>
      <c r="H65" s="19"/>
      <c r="I65" s="19"/>
      <c r="J65" s="19"/>
      <c r="K65" s="19"/>
      <c r="L65" s="19"/>
      <c r="M65" s="19"/>
      <c r="N65" s="19"/>
      <c r="O65" s="23"/>
    </row>
    <row r="66" spans="2:15">
      <c r="B66" s="20"/>
      <c r="C66" s="835" t="s">
        <v>614</v>
      </c>
      <c r="D66" s="19"/>
      <c r="E66" s="19"/>
      <c r="F66" s="19"/>
      <c r="G66" s="19"/>
      <c r="H66" s="19"/>
      <c r="I66" s="19"/>
      <c r="J66" s="19"/>
      <c r="K66" s="19"/>
      <c r="L66" s="19"/>
      <c r="M66" s="19"/>
      <c r="N66" s="19"/>
      <c r="O66" s="23"/>
    </row>
    <row r="67" spans="2:15">
      <c r="B67" s="20"/>
      <c r="C67" s="835"/>
      <c r="D67" s="19"/>
      <c r="E67" s="19"/>
      <c r="F67" s="19"/>
      <c r="G67" s="19"/>
      <c r="H67" s="19"/>
      <c r="I67" s="19"/>
      <c r="J67" s="19"/>
      <c r="K67" s="19"/>
      <c r="L67" s="19"/>
      <c r="M67" s="19"/>
      <c r="N67" s="19"/>
      <c r="O67" s="23"/>
    </row>
    <row r="68" spans="2:15">
      <c r="B68" s="20"/>
      <c r="C68" s="629" t="s">
        <v>615</v>
      </c>
      <c r="D68" s="19"/>
      <c r="E68" s="19"/>
      <c r="F68" s="19"/>
      <c r="G68" s="19"/>
      <c r="H68" s="19"/>
      <c r="I68" s="19"/>
      <c r="J68" s="19"/>
      <c r="K68" s="19"/>
      <c r="L68" s="19"/>
      <c r="M68" s="19"/>
      <c r="N68" s="19"/>
      <c r="O68" s="23"/>
    </row>
    <row r="69" spans="2:15">
      <c r="B69" s="20"/>
      <c r="C69" s="835" t="s">
        <v>616</v>
      </c>
      <c r="D69" s="19"/>
      <c r="E69" s="19"/>
      <c r="F69" s="19"/>
      <c r="G69" s="19"/>
      <c r="H69" s="19"/>
      <c r="I69" s="19"/>
      <c r="J69" s="19"/>
      <c r="K69" s="19"/>
      <c r="L69" s="19"/>
      <c r="M69" s="19"/>
      <c r="N69" s="19"/>
      <c r="O69" s="23"/>
    </row>
    <row r="70" spans="2:15">
      <c r="B70" s="20"/>
      <c r="C70" s="835"/>
      <c r="D70" s="19"/>
      <c r="E70" s="19"/>
      <c r="F70" s="19"/>
      <c r="G70" s="19"/>
      <c r="H70" s="19"/>
      <c r="I70" s="19"/>
      <c r="J70" s="19"/>
      <c r="K70" s="19"/>
      <c r="L70" s="19"/>
      <c r="M70" s="19"/>
      <c r="N70" s="19"/>
      <c r="O70" s="23"/>
    </row>
    <row r="71" spans="2:15">
      <c r="B71" s="20"/>
      <c r="C71" s="835"/>
      <c r="D71" s="19"/>
      <c r="E71" s="19"/>
      <c r="F71" s="19"/>
      <c r="G71" s="19"/>
      <c r="H71" s="19"/>
      <c r="I71" s="19"/>
      <c r="J71" s="19"/>
      <c r="K71" s="19"/>
      <c r="L71" s="19"/>
      <c r="M71" s="19"/>
      <c r="N71" s="19"/>
      <c r="O71" s="23"/>
    </row>
    <row r="72" spans="2:15">
      <c r="B72" s="20"/>
      <c r="C72" s="19"/>
      <c r="D72" s="19"/>
      <c r="E72" s="19"/>
      <c r="F72" s="19"/>
      <c r="G72" s="19"/>
      <c r="H72" s="19"/>
      <c r="I72" s="19"/>
      <c r="J72" s="19"/>
      <c r="K72" s="19"/>
      <c r="L72" s="19"/>
      <c r="M72" s="19"/>
      <c r="N72" s="19"/>
      <c r="O72" s="23"/>
    </row>
    <row r="73" spans="2:15">
      <c r="B73" s="24"/>
      <c r="C73" s="25"/>
      <c r="D73" s="25"/>
      <c r="E73" s="26"/>
      <c r="F73" s="25"/>
      <c r="G73" s="25"/>
      <c r="H73" s="25"/>
      <c r="I73" s="25"/>
      <c r="J73" s="25"/>
      <c r="K73" s="25"/>
      <c r="L73" s="25"/>
      <c r="M73" s="25"/>
      <c r="N73" s="25"/>
      <c r="O73" s="27"/>
    </row>
    <row r="74" spans="2:15"/>
    <row r="75" spans="2:15" hidden="1"/>
    <row r="76" spans="2:15" hidden="1"/>
    <row r="77" spans="2:15" hidden="1"/>
    <row r="78" spans="2:15" hidden="1"/>
    <row r="79" spans="2:15" hidden="1"/>
    <row r="80" spans="2:15" hidden="1"/>
    <row r="81" hidden="1"/>
    <row r="82" hidden="1"/>
    <row r="96" ht="11.25" customHeight="1"/>
    <row r="99" spans="3:5" s="5" customFormat="1" hidden="1">
      <c r="C99" s="221"/>
      <c r="E99" s="18"/>
    </row>
    <row r="272" ht="11.25" customHeight="1"/>
    <row r="281" spans="10:10" ht="11.25" hidden="1" customHeight="1">
      <c r="J281" s="792"/>
    </row>
    <row r="282" spans="10:10" ht="11.25" hidden="1" customHeight="1">
      <c r="J282" s="792"/>
    </row>
    <row r="283" spans="10:10" ht="11.25" hidden="1" customHeight="1">
      <c r="J283" s="792"/>
    </row>
    <row r="284" spans="10:10" ht="11.25" hidden="1" customHeight="1">
      <c r="J284" s="792"/>
    </row>
    <row r="285" spans="10:10" ht="11.25" hidden="1" customHeight="1">
      <c r="J285" s="792"/>
    </row>
    <row r="286" spans="10:10" ht="11.25" hidden="1" customHeight="1">
      <c r="J286" s="792"/>
    </row>
    <row r="287" spans="10:10" ht="11.25" hidden="1" customHeight="1">
      <c r="J287" s="792"/>
    </row>
    <row r="288" spans="10:10" ht="11.25" hidden="1" customHeight="1">
      <c r="J288" s="792"/>
    </row>
    <row r="289" spans="10:10" ht="11.25" hidden="1" customHeight="1">
      <c r="J289" s="792"/>
    </row>
    <row r="290" spans="10:10" ht="11.25" hidden="1" customHeight="1">
      <c r="J290" s="792"/>
    </row>
    <row r="291" spans="10:10" ht="11.25" hidden="1" customHeight="1">
      <c r="J291" s="792"/>
    </row>
    <row r="292" spans="10:10" ht="11.25" hidden="1" customHeight="1">
      <c r="J292" s="792"/>
    </row>
    <row r="293" spans="10:10" ht="11.25" hidden="1" customHeight="1">
      <c r="J293" s="792"/>
    </row>
    <row r="294" spans="10:10" ht="11.25" customHeight="1"/>
  </sheetData>
  <mergeCells count="4">
    <mergeCell ref="C22:F22"/>
    <mergeCell ref="C27:F27"/>
    <mergeCell ref="C28:F28"/>
    <mergeCell ref="C42:G42"/>
  </mergeCells>
  <phoneticPr fontId="52" type="noConversion"/>
  <pageMargins left="0.25" right="0.25" top="0.75" bottom="0.75" header="0.3" footer="0.3"/>
  <pageSetup paperSize="9" scale="7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3AF2-9BF5-4CA7-B512-C49ED72AC666}">
  <sheetPr codeName="Sheet2">
    <tabColor rgb="FFACE2EA"/>
    <pageSetUpPr autoPageBreaks="0" fitToPage="1"/>
  </sheetPr>
  <dimension ref="A1:T100"/>
  <sheetViews>
    <sheetView workbookViewId="0">
      <selection activeCell="C13" sqref="C13:G15"/>
    </sheetView>
  </sheetViews>
  <sheetFormatPr defaultColWidth="0" defaultRowHeight="11.25" zeroHeight="1"/>
  <cols>
    <col min="1" max="1" width="2.140625" style="5" customWidth="1"/>
    <col min="2" max="4" width="10.140625" style="5" customWidth="1"/>
    <col min="5" max="5" width="10.140625" style="18" customWidth="1"/>
    <col min="6" max="6" width="11.42578125" style="5" customWidth="1"/>
    <col min="7" max="10" width="10.140625" style="5" customWidth="1"/>
    <col min="11" max="12" width="11.5703125" style="5" customWidth="1"/>
    <col min="13" max="13" width="10.140625" style="5" customWidth="1"/>
    <col min="14" max="14" width="2.140625" style="5" customWidth="1"/>
    <col min="15" max="17" width="9.140625" style="4" hidden="1" customWidth="1"/>
    <col min="18" max="19" width="9.85546875" style="4" hidden="1" customWidth="1"/>
    <col min="20" max="20" width="0" style="4" hidden="1" customWidth="1"/>
    <col min="21" max="16384" width="9.140625" style="4" hidden="1"/>
  </cols>
  <sheetData>
    <row r="1" spans="1:15" s="5" customFormat="1">
      <c r="E1" s="18"/>
    </row>
    <row r="2" spans="1:15" s="63" customFormat="1" ht="14.25">
      <c r="A2" s="5"/>
      <c r="B2" s="60"/>
      <c r="C2" s="61"/>
      <c r="D2" s="61"/>
      <c r="E2" s="61"/>
      <c r="F2" s="61"/>
      <c r="G2" s="61"/>
      <c r="H2" s="61"/>
      <c r="I2" s="61"/>
      <c r="J2" s="61"/>
      <c r="K2" s="61"/>
      <c r="L2" s="61"/>
      <c r="M2" s="62"/>
    </row>
    <row r="3" spans="1:15" s="65" customFormat="1" ht="12">
      <c r="A3" s="5"/>
      <c r="B3" s="64"/>
      <c r="E3" s="134"/>
      <c r="M3" s="66"/>
    </row>
    <row r="4" spans="1:15" s="63" customFormat="1" ht="30.75" customHeight="1" thickBot="1">
      <c r="A4" s="65"/>
      <c r="B4" s="67"/>
      <c r="C4" s="68"/>
      <c r="D4" s="69" t="s">
        <v>7</v>
      </c>
      <c r="E4" s="300"/>
      <c r="F4" s="70"/>
      <c r="G4" s="70"/>
      <c r="H4" s="70"/>
      <c r="I4" s="70"/>
      <c r="J4" s="70"/>
      <c r="K4" s="70"/>
      <c r="L4" s="70"/>
      <c r="M4" s="71"/>
      <c r="N4" s="357"/>
      <c r="O4" s="357"/>
    </row>
    <row r="5" spans="1:15" s="3" customFormat="1" ht="28.5" customHeight="1" thickBot="1">
      <c r="A5" s="65"/>
      <c r="B5" s="41"/>
      <c r="C5" s="42"/>
      <c r="D5" s="43" t="s">
        <v>42</v>
      </c>
      <c r="E5" s="44"/>
      <c r="F5" s="45"/>
      <c r="G5" s="46"/>
      <c r="H5" s="46"/>
      <c r="I5" s="46"/>
      <c r="J5" s="46"/>
      <c r="K5" s="46"/>
      <c r="L5" s="46"/>
      <c r="M5" s="47"/>
      <c r="N5" s="72"/>
    </row>
    <row r="6" spans="1:15" ht="12">
      <c r="A6" s="65"/>
      <c r="B6" s="16"/>
      <c r="D6" s="17"/>
      <c r="E6" s="8"/>
      <c r="F6" s="17"/>
      <c r="M6" s="14"/>
    </row>
    <row r="7" spans="1:15" ht="12">
      <c r="A7" s="65"/>
      <c r="B7" s="16"/>
      <c r="D7" s="17"/>
      <c r="E7" s="8"/>
      <c r="F7" s="17"/>
      <c r="M7" s="14"/>
    </row>
    <row r="8" spans="1:15">
      <c r="B8" s="16"/>
      <c r="C8" s="7"/>
      <c r="D8" s="8"/>
      <c r="E8" s="8"/>
      <c r="F8" s="17"/>
      <c r="M8" s="14"/>
    </row>
    <row r="9" spans="1:15" s="55" customFormat="1" ht="18.75" customHeight="1">
      <c r="A9" s="301"/>
      <c r="B9" s="51"/>
      <c r="C9" s="49" t="s">
        <v>439</v>
      </c>
      <c r="D9" s="52"/>
      <c r="E9" s="52"/>
      <c r="F9" s="52"/>
      <c r="G9" s="53"/>
      <c r="H9" s="53"/>
      <c r="I9" s="53"/>
      <c r="J9" s="53"/>
      <c r="K9" s="53"/>
      <c r="L9" s="53"/>
      <c r="M9" s="54"/>
    </row>
    <row r="10" spans="1:15" s="5" customFormat="1">
      <c r="B10" s="20"/>
      <c r="C10" s="19"/>
      <c r="D10" s="21"/>
      <c r="E10" s="21"/>
      <c r="F10" s="21"/>
      <c r="G10" s="22"/>
      <c r="H10" s="22"/>
      <c r="I10" s="22"/>
      <c r="J10" s="22"/>
      <c r="K10" s="22"/>
      <c r="L10" s="22"/>
      <c r="M10" s="23"/>
    </row>
    <row r="11" spans="1:15" s="5" customFormat="1">
      <c r="B11" s="20"/>
      <c r="C11" s="102"/>
      <c r="D11" s="21"/>
      <c r="E11" s="21"/>
      <c r="F11" s="21"/>
      <c r="G11" s="22"/>
      <c r="H11" s="22"/>
      <c r="I11" s="22"/>
      <c r="J11" s="22"/>
      <c r="K11" s="22"/>
      <c r="L11" s="22"/>
      <c r="M11" s="23"/>
    </row>
    <row r="12" spans="1:15" s="5" customFormat="1">
      <c r="B12" s="20"/>
      <c r="C12" s="102" t="s">
        <v>617</v>
      </c>
      <c r="D12" s="19"/>
      <c r="E12" s="19"/>
      <c r="F12" s="19"/>
      <c r="G12" s="117"/>
      <c r="H12" s="117"/>
      <c r="I12" s="1083" t="s">
        <v>618</v>
      </c>
      <c r="J12" s="1083"/>
      <c r="K12" s="1083"/>
      <c r="L12" s="1083"/>
      <c r="M12" s="23"/>
    </row>
    <row r="13" spans="1:15" s="5" customFormat="1" ht="33.6" customHeight="1">
      <c r="B13" s="20"/>
      <c r="C13" s="1071" t="s">
        <v>619</v>
      </c>
      <c r="D13" s="1071"/>
      <c r="E13" s="1071"/>
      <c r="F13" s="1071"/>
      <c r="G13" s="1071"/>
      <c r="H13" s="144"/>
      <c r="I13" s="1082" t="s">
        <v>620</v>
      </c>
      <c r="J13" s="1082"/>
      <c r="K13" s="1082"/>
      <c r="L13" s="1082"/>
      <c r="M13" s="23"/>
    </row>
    <row r="14" spans="1:15" s="5" customFormat="1" ht="45.75" customHeight="1">
      <c r="B14" s="20"/>
      <c r="C14" s="1067" t="s">
        <v>621</v>
      </c>
      <c r="D14" s="1067"/>
      <c r="E14" s="1067"/>
      <c r="F14" s="1067"/>
      <c r="G14" s="1067"/>
      <c r="H14" s="145"/>
      <c r="I14" s="1082" t="s">
        <v>622</v>
      </c>
      <c r="J14" s="1082"/>
      <c r="K14" s="1082"/>
      <c r="L14" s="1082"/>
      <c r="M14" s="23"/>
    </row>
    <row r="15" spans="1:15" s="5" customFormat="1" ht="57" customHeight="1">
      <c r="B15" s="20"/>
      <c r="C15" s="142" t="s">
        <v>623</v>
      </c>
      <c r="D15" s="143"/>
      <c r="E15" s="143"/>
      <c r="F15" s="143"/>
      <c r="G15" s="143"/>
      <c r="H15" s="143"/>
      <c r="I15" s="1078" t="s">
        <v>624</v>
      </c>
      <c r="J15" s="1078"/>
      <c r="K15" s="1078"/>
      <c r="L15" s="1078"/>
      <c r="M15" s="23"/>
    </row>
    <row r="16" spans="1:15" s="5" customFormat="1" ht="12.75" customHeight="1">
      <c r="B16" s="20"/>
      <c r="C16" s="431"/>
      <c r="D16" s="19"/>
      <c r="E16" s="19"/>
      <c r="F16" s="19"/>
      <c r="G16" s="19"/>
      <c r="H16" s="19"/>
      <c r="I16" s="630"/>
      <c r="J16" s="630"/>
      <c r="K16" s="630"/>
      <c r="L16" s="630"/>
      <c r="M16" s="23"/>
    </row>
    <row r="17" spans="2:13" s="5" customFormat="1">
      <c r="B17" s="20"/>
      <c r="C17" s="123"/>
      <c r="D17" s="21"/>
      <c r="E17" s="21"/>
      <c r="F17" s="21"/>
      <c r="G17" s="121"/>
      <c r="H17" s="121"/>
      <c r="I17" s="121"/>
      <c r="J17" s="121"/>
      <c r="K17" s="121"/>
      <c r="L17" s="22"/>
      <c r="M17" s="23"/>
    </row>
    <row r="18" spans="2:13" s="5" customFormat="1">
      <c r="B18" s="20"/>
      <c r="C18" s="102" t="s">
        <v>625</v>
      </c>
      <c r="D18" s="19"/>
      <c r="E18" s="19"/>
      <c r="F18" s="19"/>
      <c r="G18" s="117"/>
      <c r="H18" s="117"/>
      <c r="I18" s="1079" t="s">
        <v>51</v>
      </c>
      <c r="J18" s="1079"/>
      <c r="K18" s="1079"/>
      <c r="L18" s="1079"/>
      <c r="M18" s="23"/>
    </row>
    <row r="19" spans="2:13" s="5" customFormat="1" ht="11.25" customHeight="1">
      <c r="B19" s="20"/>
      <c r="C19" s="1071" t="s">
        <v>626</v>
      </c>
      <c r="D19" s="1071"/>
      <c r="E19" s="1071"/>
      <c r="F19" s="1071"/>
      <c r="G19" s="1071"/>
      <c r="H19" s="144"/>
      <c r="I19" s="1080" t="s">
        <v>627</v>
      </c>
      <c r="J19" s="1080"/>
      <c r="K19" s="1080"/>
      <c r="L19" s="1080"/>
      <c r="M19" s="23"/>
    </row>
    <row r="20" spans="2:13" s="5" customFormat="1" ht="11.25" customHeight="1">
      <c r="B20" s="20"/>
      <c r="C20" s="1067" t="s">
        <v>628</v>
      </c>
      <c r="D20" s="1067"/>
      <c r="E20" s="1067"/>
      <c r="F20" s="1067"/>
      <c r="G20" s="1067"/>
      <c r="H20" s="145"/>
      <c r="I20" s="1081" t="s">
        <v>629</v>
      </c>
      <c r="J20" s="1081"/>
      <c r="K20" s="1081"/>
      <c r="L20" s="1081"/>
      <c r="M20" s="23"/>
    </row>
    <row r="21" spans="2:13" s="5" customFormat="1" ht="11.25" customHeight="1">
      <c r="B21" s="20"/>
      <c r="C21" s="142" t="s">
        <v>630</v>
      </c>
      <c r="D21" s="143"/>
      <c r="E21" s="143"/>
      <c r="F21" s="143"/>
      <c r="G21" s="143"/>
      <c r="H21" s="143"/>
      <c r="I21" s="1070" t="s">
        <v>629</v>
      </c>
      <c r="J21" s="1070"/>
      <c r="K21" s="1070"/>
      <c r="L21" s="1070"/>
      <c r="M21" s="23"/>
    </row>
    <row r="22" spans="2:13" s="5" customFormat="1">
      <c r="B22" s="20"/>
      <c r="C22" s="19"/>
      <c r="D22" s="21"/>
      <c r="E22" s="21"/>
      <c r="F22" s="21"/>
      <c r="G22" s="121"/>
      <c r="H22" s="121"/>
      <c r="I22" s="121"/>
      <c r="J22" s="121"/>
      <c r="K22" s="121"/>
      <c r="L22" s="22"/>
      <c r="M22" s="23"/>
    </row>
    <row r="23" spans="2:13" s="5" customFormat="1">
      <c r="B23" s="20"/>
      <c r="C23" s="102" t="s">
        <v>631</v>
      </c>
      <c r="D23" s="21"/>
      <c r="E23" s="21"/>
      <c r="F23" s="21"/>
      <c r="G23" s="22"/>
      <c r="H23" s="22"/>
      <c r="I23" s="22"/>
      <c r="J23" s="22"/>
      <c r="K23" s="22"/>
      <c r="L23" s="22"/>
      <c r="M23" s="23"/>
    </row>
    <row r="24" spans="2:13" s="5" customFormat="1">
      <c r="B24" s="20"/>
      <c r="C24" s="102"/>
      <c r="D24" s="19"/>
      <c r="E24" s="19"/>
      <c r="F24" s="19"/>
      <c r="G24" s="19"/>
      <c r="H24" s="104" t="s">
        <v>129</v>
      </c>
      <c r="I24" s="104" t="s">
        <v>130</v>
      </c>
      <c r="J24" s="104" t="s">
        <v>131</v>
      </c>
      <c r="K24" s="104" t="s">
        <v>50</v>
      </c>
      <c r="L24" s="104" t="s">
        <v>51</v>
      </c>
      <c r="M24" s="23"/>
    </row>
    <row r="25" spans="2:13" s="5" customFormat="1">
      <c r="B25" s="20"/>
      <c r="C25" s="1071" t="s">
        <v>632</v>
      </c>
      <c r="D25" s="1071"/>
      <c r="E25" s="1071"/>
      <c r="F25" s="1071"/>
      <c r="G25" s="48"/>
      <c r="H25" s="146">
        <v>1</v>
      </c>
      <c r="I25" s="146">
        <v>1</v>
      </c>
      <c r="J25" s="146">
        <v>1</v>
      </c>
      <c r="K25" s="146">
        <v>1</v>
      </c>
      <c r="L25" s="146">
        <v>1</v>
      </c>
      <c r="M25" s="23"/>
    </row>
    <row r="26" spans="2:13" s="5" customFormat="1">
      <c r="B26" s="20"/>
      <c r="C26" s="1067" t="s">
        <v>633</v>
      </c>
      <c r="D26" s="1067"/>
      <c r="E26" s="1067"/>
      <c r="F26" s="1067"/>
      <c r="H26" s="147">
        <v>1</v>
      </c>
      <c r="I26" s="738">
        <v>1</v>
      </c>
      <c r="J26" s="738">
        <v>1</v>
      </c>
      <c r="K26" s="738">
        <v>1</v>
      </c>
      <c r="L26" s="738">
        <v>1</v>
      </c>
      <c r="M26" s="23"/>
    </row>
    <row r="27" spans="2:13" s="5" customFormat="1" ht="12" customHeight="1" thickBot="1">
      <c r="B27" s="20"/>
      <c r="C27" s="122" t="s">
        <v>74</v>
      </c>
      <c r="D27" s="56"/>
      <c r="E27" s="56"/>
      <c r="F27" s="56"/>
      <c r="G27" s="56"/>
      <c r="H27" s="631">
        <v>1</v>
      </c>
      <c r="I27" s="631">
        <v>1</v>
      </c>
      <c r="J27" s="631">
        <v>1</v>
      </c>
      <c r="K27" s="631">
        <v>1</v>
      </c>
      <c r="L27" s="631">
        <v>1</v>
      </c>
      <c r="M27" s="23"/>
    </row>
    <row r="28" spans="2:13" s="5" customFormat="1" ht="12" thickTop="1">
      <c r="B28" s="20"/>
      <c r="C28" s="19"/>
      <c r="D28" s="19"/>
      <c r="E28" s="19"/>
      <c r="F28" s="19"/>
      <c r="G28" s="19"/>
      <c r="H28" s="19"/>
      <c r="I28" s="19"/>
      <c r="J28" s="19"/>
      <c r="K28" s="19"/>
      <c r="L28" s="19"/>
      <c r="M28" s="23"/>
    </row>
    <row r="29" spans="2:13" s="5" customFormat="1">
      <c r="B29" s="20"/>
      <c r="C29" s="19"/>
      <c r="D29" s="19"/>
      <c r="E29" s="19"/>
      <c r="F29" s="19"/>
      <c r="G29" s="19"/>
      <c r="H29" s="19"/>
      <c r="I29" s="19"/>
      <c r="J29" s="19"/>
      <c r="K29" s="19"/>
      <c r="L29" s="19"/>
      <c r="M29" s="23"/>
    </row>
    <row r="30" spans="2:13" s="5" customFormat="1">
      <c r="B30" s="20"/>
      <c r="C30" s="102" t="s">
        <v>634</v>
      </c>
      <c r="D30" s="21"/>
      <c r="E30" s="21"/>
      <c r="F30" s="21"/>
      <c r="G30" s="22"/>
      <c r="H30" s="22"/>
      <c r="I30" s="22"/>
      <c r="J30" s="22"/>
      <c r="K30" s="22"/>
      <c r="L30" s="22"/>
      <c r="M30" s="23"/>
    </row>
    <row r="31" spans="2:13" s="5" customFormat="1">
      <c r="B31" s="20"/>
      <c r="C31" s="102"/>
      <c r="D31" s="19"/>
      <c r="E31" s="19"/>
      <c r="F31" s="19"/>
      <c r="G31" s="19"/>
      <c r="H31" s="104" t="s">
        <v>635</v>
      </c>
      <c r="I31" s="19"/>
      <c r="J31" s="19"/>
      <c r="K31" s="19"/>
      <c r="L31" s="19"/>
      <c r="M31" s="23"/>
    </row>
    <row r="32" spans="2:13" s="5" customFormat="1">
      <c r="B32" s="20"/>
      <c r="C32" s="1073" t="s">
        <v>636</v>
      </c>
      <c r="D32" s="1073"/>
      <c r="E32" s="1073"/>
      <c r="F32" s="1073"/>
      <c r="G32" s="1073"/>
      <c r="H32" s="146">
        <v>1</v>
      </c>
      <c r="I32" s="19"/>
      <c r="J32" s="19"/>
      <c r="K32" s="19"/>
      <c r="L32" s="19"/>
      <c r="M32" s="23"/>
    </row>
    <row r="33" spans="2:13" s="5" customFormat="1">
      <c r="B33" s="20"/>
      <c r="C33" s="1074" t="s">
        <v>637</v>
      </c>
      <c r="D33" s="1074"/>
      <c r="E33" s="1074"/>
      <c r="F33" s="1074"/>
      <c r="G33" s="1074"/>
      <c r="H33" s="147">
        <v>1</v>
      </c>
      <c r="I33" s="19"/>
      <c r="J33" s="19"/>
      <c r="K33" s="19"/>
      <c r="L33" s="19"/>
      <c r="M33" s="23"/>
    </row>
    <row r="34" spans="2:13" s="5" customFormat="1" ht="12" thickBot="1">
      <c r="B34" s="20"/>
      <c r="C34" s="122" t="s">
        <v>74</v>
      </c>
      <c r="D34" s="56"/>
      <c r="E34" s="56"/>
      <c r="F34" s="56"/>
      <c r="G34" s="56"/>
      <c r="H34" s="631">
        <v>1</v>
      </c>
      <c r="I34" s="19"/>
      <c r="J34" s="19"/>
      <c r="K34" s="19"/>
      <c r="L34" s="19"/>
      <c r="M34" s="23"/>
    </row>
    <row r="35" spans="2:13" s="5" customFormat="1" ht="12" thickTop="1">
      <c r="B35" s="20"/>
      <c r="C35" s="19"/>
      <c r="D35" s="19"/>
      <c r="E35" s="19"/>
      <c r="F35" s="19"/>
      <c r="G35" s="19"/>
      <c r="H35" s="19"/>
      <c r="I35" s="19"/>
      <c r="J35" s="19"/>
      <c r="K35" s="19"/>
      <c r="L35" s="19"/>
      <c r="M35" s="23"/>
    </row>
    <row r="36" spans="2:13">
      <c r="B36" s="13"/>
      <c r="M36" s="14"/>
    </row>
    <row r="37" spans="2:13">
      <c r="B37" s="13"/>
      <c r="C37" s="102" t="s">
        <v>638</v>
      </c>
      <c r="D37" s="21"/>
      <c r="E37" s="21"/>
      <c r="F37" s="21"/>
      <c r="G37" s="22"/>
      <c r="H37" s="22"/>
      <c r="M37" s="14"/>
    </row>
    <row r="38" spans="2:13">
      <c r="B38" s="13"/>
      <c r="C38" s="102"/>
      <c r="D38" s="19"/>
      <c r="E38" s="19"/>
      <c r="F38" s="19"/>
      <c r="G38" s="19"/>
      <c r="H38" s="104" t="s">
        <v>51</v>
      </c>
      <c r="M38" s="14"/>
    </row>
    <row r="39" spans="2:13" ht="11.25" customHeight="1">
      <c r="B39" s="13"/>
      <c r="C39" s="112" t="s">
        <v>639</v>
      </c>
      <c r="D39" s="153"/>
      <c r="E39" s="1075" t="s">
        <v>640</v>
      </c>
      <c r="F39" s="1075"/>
      <c r="G39" s="1075"/>
      <c r="H39" s="1075"/>
      <c r="M39" s="14"/>
    </row>
    <row r="40" spans="2:13" ht="11.25" customHeight="1">
      <c r="B40" s="13"/>
      <c r="C40" s="142" t="s">
        <v>641</v>
      </c>
      <c r="D40" s="142"/>
      <c r="E40" s="1076" t="s">
        <v>642</v>
      </c>
      <c r="F40" s="1076"/>
      <c r="G40" s="1076"/>
      <c r="H40" s="1076"/>
      <c r="M40" s="14"/>
    </row>
    <row r="41" spans="2:13">
      <c r="B41" s="13"/>
      <c r="M41" s="14"/>
    </row>
    <row r="42" spans="2:13">
      <c r="B42" s="13"/>
      <c r="M42" s="14"/>
    </row>
    <row r="43" spans="2:13" ht="18.600000000000001" customHeight="1">
      <c r="B43" s="51"/>
      <c r="C43" s="49" t="s">
        <v>643</v>
      </c>
      <c r="D43" s="52"/>
      <c r="E43" s="52"/>
      <c r="F43" s="52"/>
      <c r="G43" s="53"/>
      <c r="H43" s="53"/>
      <c r="I43" s="53"/>
      <c r="J43" s="53"/>
      <c r="K43" s="53"/>
      <c r="L43" s="53"/>
      <c r="M43" s="54"/>
    </row>
    <row r="44" spans="2:13">
      <c r="B44" s="13"/>
      <c r="M44" s="14"/>
    </row>
    <row r="45" spans="2:13">
      <c r="B45" s="13"/>
      <c r="M45" s="14"/>
    </row>
    <row r="46" spans="2:13">
      <c r="B46" s="13"/>
      <c r="C46" s="102" t="s">
        <v>644</v>
      </c>
      <c r="M46" s="14"/>
    </row>
    <row r="47" spans="2:13">
      <c r="B47" s="13"/>
      <c r="C47" s="102"/>
      <c r="D47" s="19"/>
      <c r="E47" s="19"/>
      <c r="F47" s="19"/>
      <c r="G47" s="19"/>
      <c r="H47" s="104" t="s">
        <v>131</v>
      </c>
      <c r="I47" s="659"/>
      <c r="J47" s="104" t="s">
        <v>50</v>
      </c>
      <c r="K47" s="659"/>
      <c r="L47" s="834" t="s">
        <v>51</v>
      </c>
      <c r="M47" s="14"/>
    </row>
    <row r="48" spans="2:13" ht="14.1" customHeight="1">
      <c r="B48" s="13"/>
      <c r="C48" s="739" t="s">
        <v>645</v>
      </c>
      <c r="D48" s="660"/>
      <c r="E48" s="660"/>
      <c r="F48" s="660"/>
      <c r="G48" s="660"/>
      <c r="H48" s="732">
        <v>67</v>
      </c>
      <c r="I48" s="662"/>
      <c r="J48" s="662">
        <v>64</v>
      </c>
      <c r="K48" s="662"/>
      <c r="L48" s="117">
        <v>65</v>
      </c>
      <c r="M48" s="14"/>
    </row>
    <row r="49" spans="1:20" ht="14.1" customHeight="1">
      <c r="B49" s="13"/>
      <c r="C49" s="990" t="s">
        <v>646</v>
      </c>
      <c r="D49" s="19"/>
      <c r="E49" s="19"/>
      <c r="F49" s="19"/>
      <c r="G49" s="19"/>
      <c r="H49" s="663" t="s">
        <v>647</v>
      </c>
      <c r="I49" s="663"/>
      <c r="J49" s="663" t="s">
        <v>647</v>
      </c>
      <c r="K49" s="663"/>
      <c r="L49" s="117" t="s">
        <v>648</v>
      </c>
      <c r="M49" s="14"/>
    </row>
    <row r="50" spans="1:20" ht="14.1" customHeight="1">
      <c r="B50" s="13"/>
      <c r="C50" s="733" t="s">
        <v>649</v>
      </c>
      <c r="D50" s="19"/>
      <c r="E50" s="19"/>
      <c r="F50" s="19"/>
      <c r="G50" s="19"/>
      <c r="H50" s="663" t="s">
        <v>647</v>
      </c>
      <c r="I50" s="663"/>
      <c r="J50" s="663" t="s">
        <v>647</v>
      </c>
      <c r="K50" s="663"/>
      <c r="L50" s="117" t="s">
        <v>647</v>
      </c>
      <c r="M50" s="14"/>
    </row>
    <row r="51" spans="1:20" ht="14.1" customHeight="1">
      <c r="B51" s="13"/>
      <c r="C51" s="19" t="s">
        <v>650</v>
      </c>
      <c r="D51" s="19"/>
      <c r="E51" s="19"/>
      <c r="F51" s="19"/>
      <c r="G51" s="19"/>
      <c r="H51" s="663" t="s">
        <v>651</v>
      </c>
      <c r="I51" s="663"/>
      <c r="J51" s="991" t="s">
        <v>651</v>
      </c>
      <c r="K51" s="663"/>
      <c r="L51" s="117" t="s">
        <v>652</v>
      </c>
      <c r="M51" s="14"/>
    </row>
    <row r="52" spans="1:20" ht="14.1" customHeight="1">
      <c r="B52" s="13"/>
      <c r="C52" s="19" t="s">
        <v>653</v>
      </c>
      <c r="D52" s="733"/>
      <c r="E52" s="733"/>
      <c r="F52" s="733"/>
      <c r="G52" s="733"/>
      <c r="H52" s="117" t="s">
        <v>654</v>
      </c>
      <c r="I52" s="663"/>
      <c r="J52" s="991" t="s">
        <v>655</v>
      </c>
      <c r="K52" s="663"/>
      <c r="L52" s="117" t="s">
        <v>652</v>
      </c>
      <c r="M52" s="14"/>
    </row>
    <row r="53" spans="1:20" ht="14.1" customHeight="1">
      <c r="B53" s="13"/>
      <c r="C53" s="733" t="s">
        <v>656</v>
      </c>
      <c r="D53" s="733"/>
      <c r="E53" s="733"/>
      <c r="F53" s="7"/>
      <c r="G53" s="7"/>
      <c r="H53" s="117" t="s">
        <v>244</v>
      </c>
      <c r="I53" s="663"/>
      <c r="J53" s="991" t="s">
        <v>657</v>
      </c>
      <c r="K53" s="663"/>
      <c r="L53" s="991" t="s">
        <v>244</v>
      </c>
      <c r="M53" s="14"/>
    </row>
    <row r="54" spans="1:20" ht="14.1" customHeight="1">
      <c r="B54" s="13"/>
      <c r="C54" s="733" t="s">
        <v>658</v>
      </c>
      <c r="E54" s="5"/>
      <c r="G54" s="7"/>
      <c r="H54" s="117" t="s">
        <v>659</v>
      </c>
      <c r="I54" s="117"/>
      <c r="J54" s="117">
        <v>5</v>
      </c>
      <c r="K54" s="117"/>
      <c r="L54" s="117" t="s">
        <v>652</v>
      </c>
      <c r="M54" s="14"/>
    </row>
    <row r="55" spans="1:20" ht="14.1" customHeight="1">
      <c r="B55" s="13"/>
      <c r="C55" s="733" t="s">
        <v>660</v>
      </c>
      <c r="E55" s="5"/>
      <c r="G55" s="7"/>
      <c r="H55" s="117" t="s">
        <v>661</v>
      </c>
      <c r="I55" s="117"/>
      <c r="J55" s="117">
        <v>5</v>
      </c>
      <c r="K55" s="117"/>
      <c r="L55" s="117" t="s">
        <v>652</v>
      </c>
      <c r="M55" s="14"/>
    </row>
    <row r="56" spans="1:20" ht="14.1" customHeight="1">
      <c r="B56" s="13"/>
      <c r="C56" s="733" t="s">
        <v>662</v>
      </c>
      <c r="D56" s="733"/>
      <c r="E56" s="733"/>
      <c r="F56" s="7"/>
      <c r="G56" s="7"/>
      <c r="H56" s="117" t="s">
        <v>661</v>
      </c>
      <c r="I56" s="663"/>
      <c r="J56" s="117">
        <v>5</v>
      </c>
      <c r="K56" s="663"/>
      <c r="L56" s="117" t="s">
        <v>652</v>
      </c>
      <c r="M56" s="14"/>
    </row>
    <row r="57" spans="1:20" ht="14.1" customHeight="1" thickBot="1">
      <c r="B57" s="13"/>
      <c r="C57" s="740" t="s">
        <v>663</v>
      </c>
      <c r="D57" s="740"/>
      <c r="E57" s="740"/>
      <c r="F57" s="661"/>
      <c r="G57" s="661"/>
      <c r="H57" s="909" t="s">
        <v>664</v>
      </c>
      <c r="I57" s="664"/>
      <c r="J57" s="910" t="s">
        <v>665</v>
      </c>
      <c r="K57" s="664"/>
      <c r="L57" s="909" t="s">
        <v>651</v>
      </c>
      <c r="M57" s="14"/>
    </row>
    <row r="58" spans="1:20" ht="9" customHeight="1" thickTop="1">
      <c r="B58" s="13"/>
      <c r="C58" s="741" t="s">
        <v>666</v>
      </c>
      <c r="D58" s="733"/>
      <c r="E58" s="733"/>
      <c r="F58" s="7"/>
      <c r="G58" s="7"/>
      <c r="H58" s="117"/>
      <c r="I58" s="663"/>
      <c r="J58" s="734"/>
      <c r="K58" s="663"/>
      <c r="L58" s="667"/>
      <c r="M58" s="14"/>
    </row>
    <row r="59" spans="1:20" ht="9" customHeight="1">
      <c r="B59" s="13"/>
      <c r="C59" s="1077" t="s">
        <v>667</v>
      </c>
      <c r="D59" s="1077"/>
      <c r="E59" s="1077"/>
      <c r="F59" s="1077"/>
      <c r="G59" s="1077"/>
      <c r="H59" s="1077"/>
      <c r="I59" s="1077"/>
      <c r="J59" s="1077"/>
      <c r="K59" s="1077"/>
      <c r="L59" s="1077"/>
      <c r="M59" s="14"/>
    </row>
    <row r="60" spans="1:20" ht="9" customHeight="1">
      <c r="B60" s="13"/>
      <c r="C60" s="1077"/>
      <c r="D60" s="1077"/>
      <c r="E60" s="1077"/>
      <c r="F60" s="1077"/>
      <c r="G60" s="1077"/>
      <c r="H60" s="1077"/>
      <c r="I60" s="1077"/>
      <c r="J60" s="1077"/>
      <c r="K60" s="1077"/>
      <c r="L60" s="1077"/>
      <c r="M60" s="14"/>
    </row>
    <row r="61" spans="1:20">
      <c r="B61" s="13"/>
      <c r="C61" s="741" t="s">
        <v>668</v>
      </c>
      <c r="D61" s="21"/>
      <c r="E61" s="21"/>
      <c r="H61" s="21"/>
      <c r="J61" s="21"/>
      <c r="L61" s="658"/>
      <c r="M61" s="14"/>
    </row>
    <row r="62" spans="1:20">
      <c r="B62" s="13"/>
      <c r="M62" s="14"/>
    </row>
    <row r="63" spans="1:20" s="5" customFormat="1">
      <c r="B63" s="20"/>
      <c r="C63" s="19"/>
      <c r="D63" s="19"/>
      <c r="E63" s="19"/>
      <c r="F63" s="19"/>
      <c r="G63" s="19"/>
      <c r="H63" s="19"/>
      <c r="I63" s="19"/>
      <c r="J63" s="19"/>
      <c r="K63" s="19"/>
      <c r="L63" s="19"/>
      <c r="M63" s="23"/>
    </row>
    <row r="64" spans="1:20" s="55" customFormat="1" ht="18.75" customHeight="1">
      <c r="A64" s="301"/>
      <c r="B64" s="51"/>
      <c r="C64" s="49" t="s">
        <v>669</v>
      </c>
      <c r="D64" s="52"/>
      <c r="E64" s="52"/>
      <c r="F64" s="52"/>
      <c r="G64" s="53"/>
      <c r="H64" s="53"/>
      <c r="I64" s="53"/>
      <c r="J64" s="53"/>
      <c r="K64" s="53"/>
      <c r="L64" s="53"/>
      <c r="M64" s="54"/>
      <c r="N64" s="5"/>
      <c r="O64" s="5"/>
      <c r="P64" s="5"/>
      <c r="Q64" s="5"/>
      <c r="R64" s="5"/>
      <c r="S64" s="5"/>
      <c r="T64" s="5"/>
    </row>
    <row r="65" spans="2:13" s="5" customFormat="1">
      <c r="B65" s="20"/>
      <c r="C65" s="19"/>
      <c r="D65" s="21"/>
      <c r="E65" s="21"/>
      <c r="F65" s="21"/>
      <c r="G65" s="22"/>
      <c r="H65" s="22"/>
      <c r="I65" s="22"/>
      <c r="J65" s="22"/>
      <c r="K65" s="22"/>
      <c r="L65" s="22"/>
      <c r="M65" s="23"/>
    </row>
    <row r="66" spans="2:13" s="5" customFormat="1">
      <c r="B66" s="20"/>
      <c r="C66" s="102"/>
      <c r="D66" s="21"/>
      <c r="E66" s="21"/>
      <c r="F66" s="21"/>
      <c r="G66" s="22"/>
      <c r="H66" s="22"/>
      <c r="I66" s="22"/>
      <c r="J66" s="22"/>
      <c r="K66" s="22"/>
      <c r="L66" s="22"/>
      <c r="M66" s="23"/>
    </row>
    <row r="67" spans="2:13" s="5" customFormat="1">
      <c r="B67" s="20"/>
      <c r="C67" s="102" t="s">
        <v>670</v>
      </c>
      <c r="D67" s="19"/>
      <c r="E67" s="19"/>
      <c r="F67" s="19"/>
      <c r="G67" s="19"/>
      <c r="H67" s="117"/>
      <c r="I67" s="117"/>
      <c r="J67" s="19"/>
      <c r="K67" s="19"/>
      <c r="L67" s="19"/>
      <c r="M67" s="23"/>
    </row>
    <row r="68" spans="2:13" s="5" customFormat="1">
      <c r="B68" s="20"/>
      <c r="C68" s="102"/>
      <c r="D68" s="143"/>
      <c r="E68" s="143"/>
      <c r="F68" s="143"/>
      <c r="G68" s="19"/>
      <c r="H68" s="117"/>
      <c r="I68" s="104"/>
      <c r="J68" s="104" t="s">
        <v>131</v>
      </c>
      <c r="K68" s="104" t="s">
        <v>50</v>
      </c>
      <c r="L68" s="104" t="s">
        <v>51</v>
      </c>
      <c r="M68" s="23"/>
    </row>
    <row r="69" spans="2:13" s="5" customFormat="1">
      <c r="B69" s="20"/>
      <c r="C69" s="1073" t="s">
        <v>671</v>
      </c>
      <c r="D69" s="1073"/>
      <c r="E69" s="1073"/>
      <c r="F69" s="1073"/>
      <c r="G69" s="1073"/>
      <c r="H69" s="418"/>
      <c r="I69" s="418"/>
      <c r="J69" s="418">
        <v>732</v>
      </c>
      <c r="K69" s="418">
        <v>748</v>
      </c>
      <c r="L69" s="418">
        <v>660</v>
      </c>
      <c r="M69" s="23"/>
    </row>
    <row r="70" spans="2:13" s="5" customFormat="1">
      <c r="B70" s="20"/>
      <c r="C70" s="735" t="s">
        <v>672</v>
      </c>
      <c r="D70" s="21"/>
      <c r="E70" s="21"/>
      <c r="F70" s="21"/>
      <c r="G70" s="21"/>
      <c r="H70" s="417"/>
      <c r="I70" s="417"/>
      <c r="J70" s="417"/>
      <c r="K70" s="417">
        <v>290</v>
      </c>
      <c r="L70" s="417">
        <v>292</v>
      </c>
      <c r="M70" s="23"/>
    </row>
    <row r="71" spans="2:13" s="5" customFormat="1">
      <c r="B71" s="20"/>
      <c r="C71" s="735" t="s">
        <v>673</v>
      </c>
      <c r="D71" s="21"/>
      <c r="E71" s="21"/>
      <c r="F71" s="21"/>
      <c r="G71" s="21"/>
      <c r="H71" s="417"/>
      <c r="I71" s="417"/>
      <c r="J71" s="417"/>
      <c r="K71" s="417">
        <v>458</v>
      </c>
      <c r="L71" s="417">
        <v>368</v>
      </c>
      <c r="M71" s="23"/>
    </row>
    <row r="72" spans="2:13" s="5" customFormat="1">
      <c r="B72" s="20"/>
      <c r="C72" s="1074" t="s">
        <v>674</v>
      </c>
      <c r="D72" s="1074"/>
      <c r="E72" s="1074"/>
      <c r="F72" s="1074"/>
      <c r="G72" s="1074"/>
      <c r="H72" s="417"/>
      <c r="I72" s="417"/>
      <c r="J72" s="417">
        <v>23</v>
      </c>
      <c r="K72" s="417">
        <v>9</v>
      </c>
      <c r="L72" s="417">
        <v>13</v>
      </c>
      <c r="M72" s="23"/>
    </row>
    <row r="73" spans="2:13" s="5" customFormat="1">
      <c r="B73" s="20"/>
      <c r="C73" s="21" t="s">
        <v>675</v>
      </c>
      <c r="D73" s="21"/>
      <c r="E73" s="21"/>
      <c r="F73" s="21"/>
      <c r="G73" s="21"/>
      <c r="H73" s="342"/>
      <c r="I73" s="342"/>
      <c r="J73" s="342">
        <v>0.28000000000000003</v>
      </c>
      <c r="K73" s="342">
        <v>0.12283111320042386</v>
      </c>
      <c r="L73" s="342">
        <v>6.4699999999999994E-2</v>
      </c>
      <c r="M73" s="23"/>
    </row>
    <row r="74" spans="2:13" s="5" customFormat="1">
      <c r="B74" s="20"/>
      <c r="C74" s="21" t="s">
        <v>676</v>
      </c>
      <c r="D74" s="21"/>
      <c r="E74" s="21"/>
      <c r="F74" s="21"/>
      <c r="G74" s="21"/>
      <c r="H74" s="658"/>
      <c r="I74" s="658"/>
      <c r="J74" s="658" t="s">
        <v>102</v>
      </c>
      <c r="K74" s="658" t="s">
        <v>102</v>
      </c>
      <c r="L74" s="658" t="s">
        <v>102</v>
      </c>
      <c r="M74" s="23"/>
    </row>
    <row r="75" spans="2:13" s="5" customFormat="1" ht="12" thickBot="1">
      <c r="B75" s="20"/>
      <c r="C75" s="1072" t="s">
        <v>677</v>
      </c>
      <c r="D75" s="1072"/>
      <c r="E75" s="1072"/>
      <c r="F75" s="1072"/>
      <c r="G75" s="1072"/>
      <c r="H75" s="665"/>
      <c r="I75" s="665"/>
      <c r="J75" s="665">
        <v>23</v>
      </c>
      <c r="K75" s="665">
        <v>9</v>
      </c>
      <c r="L75" s="665">
        <v>13</v>
      </c>
      <c r="M75" s="23"/>
    </row>
    <row r="76" spans="2:13" ht="12" thickTop="1"/>
    <row r="77" spans="2:13" s="5" customFormat="1">
      <c r="B77" s="20"/>
      <c r="C77" s="58"/>
      <c r="D77" s="58"/>
      <c r="E77" s="58"/>
      <c r="F77" s="58"/>
      <c r="G77" s="58"/>
      <c r="H77" s="736"/>
      <c r="I77" s="736"/>
      <c r="J77" s="736"/>
      <c r="K77" s="736"/>
      <c r="L77" s="736"/>
      <c r="M77" s="23"/>
    </row>
    <row r="78" spans="2:13" s="5" customFormat="1">
      <c r="B78" s="20"/>
      <c r="C78" s="102" t="s">
        <v>678</v>
      </c>
      <c r="D78" s="58"/>
      <c r="E78" s="58"/>
      <c r="F78" s="58"/>
      <c r="G78" s="58"/>
      <c r="H78" s="58"/>
      <c r="I78" s="19"/>
      <c r="J78" s="19"/>
      <c r="K78" s="19"/>
      <c r="L78" s="19"/>
      <c r="M78" s="23"/>
    </row>
    <row r="79" spans="2:13" s="5" customFormat="1">
      <c r="B79" s="20"/>
      <c r="D79" s="19"/>
      <c r="E79" s="19"/>
      <c r="F79" s="19"/>
      <c r="G79" s="19"/>
      <c r="H79" s="117"/>
      <c r="I79" s="702"/>
      <c r="J79" s="104" t="s">
        <v>131</v>
      </c>
      <c r="K79" s="104" t="s">
        <v>50</v>
      </c>
      <c r="L79" s="104" t="s">
        <v>51</v>
      </c>
      <c r="M79" s="23"/>
    </row>
    <row r="80" spans="2:13" s="5" customFormat="1">
      <c r="B80" s="20"/>
      <c r="C80" s="1073" t="s">
        <v>679</v>
      </c>
      <c r="D80" s="1073"/>
      <c r="E80" s="1073"/>
      <c r="F80" s="1073"/>
      <c r="G80" s="1073"/>
      <c r="H80" s="418"/>
      <c r="I80" s="418"/>
      <c r="J80" s="418">
        <v>23</v>
      </c>
      <c r="K80" s="418">
        <v>294</v>
      </c>
      <c r="L80" s="418">
        <v>297</v>
      </c>
      <c r="M80" s="23"/>
    </row>
    <row r="81" spans="2:13" s="5" customFormat="1">
      <c r="B81" s="20"/>
      <c r="C81" s="735" t="s">
        <v>672</v>
      </c>
      <c r="D81" s="21"/>
      <c r="E81" s="21"/>
      <c r="F81" s="21"/>
      <c r="G81" s="21"/>
      <c r="H81" s="417"/>
      <c r="I81" s="417"/>
      <c r="J81" s="417"/>
      <c r="K81" s="417">
        <v>290</v>
      </c>
      <c r="L81" s="417">
        <v>292</v>
      </c>
      <c r="M81" s="23"/>
    </row>
    <row r="82" spans="2:13" s="5" customFormat="1">
      <c r="B82" s="20"/>
      <c r="C82" s="735" t="s">
        <v>673</v>
      </c>
      <c r="D82" s="21"/>
      <c r="E82" s="21"/>
      <c r="F82" s="21"/>
      <c r="G82" s="21"/>
      <c r="H82" s="417"/>
      <c r="I82" s="417"/>
      <c r="J82" s="417"/>
      <c r="K82" s="417">
        <v>4</v>
      </c>
      <c r="L82" s="417">
        <v>5</v>
      </c>
      <c r="M82" s="23"/>
    </row>
    <row r="83" spans="2:13" s="5" customFormat="1">
      <c r="B83" s="20"/>
      <c r="C83" s="1074" t="s">
        <v>680</v>
      </c>
      <c r="D83" s="1074"/>
      <c r="E83" s="1074"/>
      <c r="F83" s="1074"/>
      <c r="G83" s="1074"/>
      <c r="H83" s="604"/>
      <c r="I83" s="604"/>
      <c r="J83" s="604">
        <v>1</v>
      </c>
      <c r="K83" s="604">
        <v>1</v>
      </c>
      <c r="L83" s="604">
        <v>1</v>
      </c>
      <c r="M83" s="23"/>
    </row>
    <row r="84" spans="2:13" s="5" customFormat="1">
      <c r="B84" s="20"/>
      <c r="C84" s="21" t="s">
        <v>681</v>
      </c>
      <c r="D84" s="21"/>
      <c r="E84" s="21"/>
      <c r="F84" s="21"/>
      <c r="G84" s="21"/>
      <c r="H84" s="666"/>
      <c r="I84" s="704"/>
      <c r="J84" s="704">
        <v>0</v>
      </c>
      <c r="K84" s="704">
        <v>0</v>
      </c>
      <c r="L84" s="704">
        <v>0</v>
      </c>
      <c r="M84" s="23"/>
    </row>
    <row r="85" spans="2:13" s="5" customFormat="1" ht="22.5" customHeight="1">
      <c r="B85" s="20"/>
      <c r="C85" s="1067" t="s">
        <v>682</v>
      </c>
      <c r="D85" s="1067"/>
      <c r="E85" s="1067"/>
      <c r="F85" s="1067"/>
      <c r="G85" s="1067"/>
      <c r="H85" s="666"/>
      <c r="I85" s="704"/>
      <c r="J85" s="704">
        <v>0</v>
      </c>
      <c r="K85" s="704">
        <v>0</v>
      </c>
      <c r="L85" s="704">
        <v>0</v>
      </c>
      <c r="M85" s="23"/>
    </row>
    <row r="86" spans="2:13" s="5" customFormat="1" ht="12" customHeight="1" thickBot="1">
      <c r="B86" s="20"/>
      <c r="C86" s="1072" t="s">
        <v>683</v>
      </c>
      <c r="D86" s="1072"/>
      <c r="E86" s="1072"/>
      <c r="F86" s="1072"/>
      <c r="G86" s="1072"/>
      <c r="H86" s="648"/>
      <c r="I86" s="705"/>
      <c r="J86" s="705">
        <v>0</v>
      </c>
      <c r="K86" s="705">
        <v>0</v>
      </c>
      <c r="L86" s="705">
        <v>0</v>
      </c>
      <c r="M86" s="23"/>
    </row>
    <row r="87" spans="2:13" s="5" customFormat="1" ht="9.75" customHeight="1" thickTop="1">
      <c r="B87" s="20"/>
      <c r="C87" s="737" t="s">
        <v>684</v>
      </c>
      <c r="D87" s="19"/>
      <c r="E87" s="19"/>
      <c r="F87" s="19"/>
      <c r="G87" s="19"/>
      <c r="H87" s="19"/>
      <c r="I87" s="19"/>
      <c r="J87" s="19"/>
      <c r="K87" s="19"/>
      <c r="L87" s="19"/>
      <c r="M87" s="23"/>
    </row>
    <row r="88" spans="2:13" s="5" customFormat="1">
      <c r="B88" s="20"/>
      <c r="C88" s="19"/>
      <c r="D88" s="19"/>
      <c r="E88" s="19"/>
      <c r="F88" s="19"/>
      <c r="G88" s="19"/>
      <c r="H88" s="19"/>
      <c r="I88" s="19"/>
      <c r="J88" s="19"/>
      <c r="K88" s="19"/>
      <c r="L88" s="19"/>
      <c r="M88" s="23"/>
    </row>
    <row r="89" spans="2:13" s="5" customFormat="1">
      <c r="B89" s="20"/>
      <c r="C89" s="19"/>
      <c r="D89" s="19"/>
      <c r="E89" s="19"/>
      <c r="F89" s="19"/>
      <c r="G89" s="19"/>
      <c r="H89" s="19"/>
      <c r="I89" s="19"/>
      <c r="J89" s="19"/>
      <c r="K89" s="19"/>
      <c r="L89" s="19"/>
      <c r="M89" s="23"/>
    </row>
    <row r="90" spans="2:13">
      <c r="B90" s="13"/>
      <c r="M90" s="14"/>
    </row>
    <row r="91" spans="2:13" s="5" customFormat="1">
      <c r="B91" s="20"/>
      <c r="C91" s="19"/>
      <c r="D91" s="19"/>
      <c r="E91" s="19"/>
      <c r="F91" s="19"/>
      <c r="G91" s="19"/>
      <c r="H91" s="19"/>
      <c r="I91" s="19"/>
      <c r="J91" s="19"/>
      <c r="K91" s="19"/>
      <c r="L91" s="19"/>
      <c r="M91" s="23"/>
    </row>
    <row r="92" spans="2:13">
      <c r="B92" s="13"/>
      <c r="M92" s="14"/>
    </row>
    <row r="93" spans="2:13">
      <c r="B93" s="13"/>
      <c r="M93" s="14"/>
    </row>
    <row r="94" spans="2:13">
      <c r="B94" s="13"/>
      <c r="M94" s="14"/>
    </row>
    <row r="95" spans="2:13">
      <c r="B95" s="13"/>
      <c r="M95" s="14"/>
    </row>
    <row r="96" spans="2:13">
      <c r="B96" s="13"/>
      <c r="M96" s="14"/>
    </row>
    <row r="97" spans="2:13">
      <c r="B97" s="13"/>
      <c r="M97" s="14"/>
    </row>
    <row r="98" spans="2:13">
      <c r="B98" s="13"/>
      <c r="M98" s="14"/>
    </row>
    <row r="99" spans="2:13">
      <c r="B99" s="24"/>
      <c r="C99" s="25"/>
      <c r="D99" s="25"/>
      <c r="E99" s="26"/>
      <c r="F99" s="25"/>
      <c r="G99" s="25"/>
      <c r="H99" s="25"/>
      <c r="I99" s="25"/>
      <c r="J99" s="25"/>
      <c r="K99" s="25"/>
      <c r="L99" s="25"/>
      <c r="M99" s="27"/>
    </row>
    <row r="100" spans="2:13"/>
  </sheetData>
  <mergeCells count="26">
    <mergeCell ref="C14:G14"/>
    <mergeCell ref="I14:L14"/>
    <mergeCell ref="I12:L12"/>
    <mergeCell ref="C13:G13"/>
    <mergeCell ref="I13:L13"/>
    <mergeCell ref="I15:L15"/>
    <mergeCell ref="I18:L18"/>
    <mergeCell ref="C19:G19"/>
    <mergeCell ref="I19:L19"/>
    <mergeCell ref="C20:G20"/>
    <mergeCell ref="I20:L20"/>
    <mergeCell ref="I21:L21"/>
    <mergeCell ref="C25:F25"/>
    <mergeCell ref="C26:F26"/>
    <mergeCell ref="C86:G86"/>
    <mergeCell ref="C32:G32"/>
    <mergeCell ref="C33:G33"/>
    <mergeCell ref="E39:H39"/>
    <mergeCell ref="E40:H40"/>
    <mergeCell ref="C69:G69"/>
    <mergeCell ref="C72:G72"/>
    <mergeCell ref="C75:G75"/>
    <mergeCell ref="C80:G80"/>
    <mergeCell ref="C83:G83"/>
    <mergeCell ref="C85:G85"/>
    <mergeCell ref="C59:L60"/>
  </mergeCells>
  <phoneticPr fontId="52" type="noConversion"/>
  <pageMargins left="0.25" right="0.25" top="0.75" bottom="0.75" header="0.3" footer="0.3"/>
  <pageSetup paperSize="9"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2E3EC-164B-4DE1-B2F7-ABB490C2216D}">
  <sheetPr codeName="Sheet10">
    <tabColor theme="4" tint="-0.499984740745262"/>
    <pageSetUpPr autoPageBreaks="0" fitToPage="1"/>
  </sheetPr>
  <dimension ref="A1:S291"/>
  <sheetViews>
    <sheetView workbookViewId="0">
      <selection activeCell="I202" sqref="I202:M202"/>
    </sheetView>
  </sheetViews>
  <sheetFormatPr defaultColWidth="0" defaultRowHeight="11.25" customHeight="1" zeroHeight="1"/>
  <cols>
    <col min="1" max="1" width="2.42578125" style="5" customWidth="1"/>
    <col min="2" max="4" width="10.42578125" style="5" customWidth="1"/>
    <col min="5" max="5" width="10.42578125" style="18" customWidth="1"/>
    <col min="6" max="12" width="10.42578125" style="5" customWidth="1"/>
    <col min="13" max="13" width="19.42578125" style="5" customWidth="1"/>
    <col min="14" max="14" width="10.42578125" style="5" customWidth="1"/>
    <col min="15" max="15" width="16.42578125" style="5" customWidth="1"/>
    <col min="16" max="16" width="13.85546875" style="5" customWidth="1"/>
    <col min="17" max="17" width="14.42578125" style="5" customWidth="1"/>
    <col min="18" max="18" width="10.42578125" style="5" customWidth="1"/>
    <col min="19" max="19" width="2.42578125" style="5" customWidth="1"/>
    <col min="20" max="16384" width="9.42578125" style="4" hidden="1"/>
  </cols>
  <sheetData>
    <row r="1" spans="1:19" s="5" customFormat="1">
      <c r="E1" s="18"/>
    </row>
    <row r="2" spans="1:19" s="63" customFormat="1" ht="14.25">
      <c r="A2" s="5"/>
      <c r="B2" s="60"/>
      <c r="C2" s="61"/>
      <c r="D2" s="61"/>
      <c r="E2" s="61"/>
      <c r="F2" s="61"/>
      <c r="G2" s="61"/>
      <c r="H2" s="61"/>
      <c r="I2" s="61"/>
      <c r="J2" s="61"/>
      <c r="K2" s="61"/>
      <c r="L2" s="61"/>
      <c r="M2" s="61"/>
      <c r="N2" s="61"/>
      <c r="O2" s="61"/>
      <c r="P2" s="61"/>
      <c r="Q2" s="61"/>
      <c r="R2" s="728"/>
    </row>
    <row r="3" spans="1:19" s="65" customFormat="1" ht="12">
      <c r="B3" s="64"/>
      <c r="E3" s="134"/>
      <c r="R3" s="729"/>
    </row>
    <row r="4" spans="1:19" s="63" customFormat="1" ht="30.75" customHeight="1" thickBot="1">
      <c r="A4" s="65"/>
      <c r="B4" s="67"/>
      <c r="C4" s="68"/>
      <c r="D4" s="69" t="s">
        <v>685</v>
      </c>
      <c r="E4" s="300"/>
      <c r="F4" s="70"/>
      <c r="G4" s="70"/>
      <c r="H4" s="70"/>
      <c r="I4" s="70"/>
      <c r="J4" s="70"/>
      <c r="K4" s="70"/>
      <c r="L4" s="70"/>
      <c r="M4" s="70"/>
      <c r="N4" s="70"/>
      <c r="O4" s="70"/>
      <c r="P4" s="70"/>
      <c r="Q4" s="70"/>
      <c r="R4" s="730"/>
    </row>
    <row r="5" spans="1:19" s="3" customFormat="1" ht="28.5" customHeight="1" thickBot="1">
      <c r="A5" s="65"/>
      <c r="B5" s="41"/>
      <c r="C5" s="42"/>
      <c r="D5" s="43" t="s">
        <v>686</v>
      </c>
      <c r="E5" s="44"/>
      <c r="F5" s="45"/>
      <c r="G5" s="46"/>
      <c r="H5" s="46"/>
      <c r="I5" s="46"/>
      <c r="J5" s="46"/>
      <c r="K5" s="46"/>
      <c r="L5" s="46"/>
      <c r="M5" s="46"/>
      <c r="N5" s="46"/>
      <c r="O5" s="46"/>
      <c r="P5" s="46"/>
      <c r="Q5" s="46"/>
      <c r="R5" s="160"/>
      <c r="S5" s="72"/>
    </row>
    <row r="6" spans="1:19" ht="12">
      <c r="A6" s="65"/>
      <c r="B6" s="16"/>
      <c r="D6" s="17"/>
      <c r="E6" s="8"/>
      <c r="F6" s="17"/>
      <c r="R6" s="161"/>
    </row>
    <row r="7" spans="1:19">
      <c r="B7" s="16"/>
      <c r="D7" s="17"/>
      <c r="E7" s="8"/>
      <c r="F7" s="17"/>
      <c r="R7" s="161"/>
    </row>
    <row r="8" spans="1:19">
      <c r="B8" s="16"/>
      <c r="D8" s="17"/>
      <c r="E8" s="8"/>
      <c r="F8" s="17"/>
      <c r="R8" s="161"/>
    </row>
    <row r="9" spans="1:19" ht="17.100000000000001" customHeight="1">
      <c r="B9" s="16"/>
      <c r="C9" s="745" t="s">
        <v>687</v>
      </c>
      <c r="D9" s="17"/>
      <c r="E9" s="8"/>
      <c r="F9" s="17"/>
      <c r="R9" s="161"/>
    </row>
    <row r="10" spans="1:19" ht="12.75">
      <c r="B10" s="16"/>
      <c r="C10" s="746" t="s">
        <v>688</v>
      </c>
      <c r="D10" s="17"/>
      <c r="E10" s="8"/>
      <c r="F10" s="17"/>
      <c r="R10" s="161"/>
    </row>
    <row r="11" spans="1:19">
      <c r="B11" s="16"/>
      <c r="C11" s="7"/>
      <c r="D11" s="8"/>
      <c r="E11" s="8"/>
      <c r="F11" s="17"/>
      <c r="R11" s="161"/>
    </row>
    <row r="12" spans="1:19">
      <c r="B12" s="16"/>
      <c r="C12" s="162" t="s">
        <v>689</v>
      </c>
      <c r="D12" s="162" t="s">
        <v>416</v>
      </c>
      <c r="E12" s="162"/>
      <c r="F12" s="162"/>
      <c r="G12" s="162"/>
      <c r="H12" s="162"/>
      <c r="I12" s="162" t="s">
        <v>559</v>
      </c>
      <c r="J12" s="162"/>
      <c r="K12" s="162"/>
      <c r="L12" s="162"/>
      <c r="M12" s="162"/>
      <c r="N12" s="162"/>
      <c r="O12" s="162" t="s">
        <v>690</v>
      </c>
      <c r="P12" s="162"/>
      <c r="Q12" s="162"/>
      <c r="R12" s="161"/>
    </row>
    <row r="13" spans="1:19" s="55" customFormat="1" ht="18.75" customHeight="1">
      <c r="A13" s="301"/>
      <c r="B13" s="825"/>
      <c r="C13" s="826" t="s">
        <v>691</v>
      </c>
      <c r="D13" s="827"/>
      <c r="E13" s="827"/>
      <c r="F13" s="827"/>
      <c r="G13" s="89"/>
      <c r="H13" s="89"/>
      <c r="I13" s="89"/>
      <c r="J13" s="89"/>
      <c r="K13" s="89"/>
      <c r="L13" s="89"/>
      <c r="M13" s="89"/>
      <c r="N13" s="89"/>
      <c r="O13" s="828"/>
      <c r="P13" s="89"/>
      <c r="Q13" s="89"/>
      <c r="R13" s="824"/>
    </row>
    <row r="14" spans="1:19" s="5" customFormat="1">
      <c r="B14" s="20"/>
      <c r="C14" s="19"/>
      <c r="D14" s="21"/>
      <c r="E14" s="21"/>
      <c r="F14" s="21"/>
      <c r="G14" s="22"/>
      <c r="H14" s="22"/>
      <c r="I14" s="22"/>
      <c r="J14" s="22"/>
      <c r="K14" s="22"/>
      <c r="L14" s="22"/>
      <c r="M14" s="22"/>
      <c r="N14" s="22"/>
      <c r="O14" s="731"/>
      <c r="P14" s="165"/>
      <c r="Q14" s="165"/>
      <c r="R14" s="163"/>
    </row>
    <row r="15" spans="1:19" s="5" customFormat="1" ht="11.25" customHeight="1">
      <c r="B15" s="20"/>
      <c r="C15" s="155" t="s">
        <v>692</v>
      </c>
      <c r="D15" s="1086" t="s">
        <v>693</v>
      </c>
      <c r="E15" s="1086"/>
      <c r="F15" s="1086"/>
      <c r="G15" s="1086"/>
      <c r="H15" s="128"/>
      <c r="I15" s="1094" t="s">
        <v>694</v>
      </c>
      <c r="J15" s="1094"/>
      <c r="K15" s="1094"/>
      <c r="L15" s="1094"/>
      <c r="M15" s="1094"/>
      <c r="N15" s="154"/>
      <c r="O15" s="1095"/>
      <c r="P15" s="1096"/>
      <c r="Q15" s="1096"/>
      <c r="R15" s="163"/>
    </row>
    <row r="16" spans="1:19" s="5" customFormat="1" ht="14.1" customHeight="1">
      <c r="B16" s="20"/>
      <c r="C16" s="155" t="s">
        <v>695</v>
      </c>
      <c r="D16" s="1086" t="s">
        <v>696</v>
      </c>
      <c r="E16" s="1086"/>
      <c r="F16" s="1086"/>
      <c r="G16" s="1086"/>
      <c r="H16" s="128"/>
      <c r="I16" s="1094" t="s">
        <v>697</v>
      </c>
      <c r="J16" s="1094"/>
      <c r="K16" s="1094"/>
      <c r="L16" s="1094"/>
      <c r="M16" s="1094"/>
      <c r="N16" s="154"/>
      <c r="O16" s="1084"/>
      <c r="P16" s="1097"/>
      <c r="Q16" s="1097"/>
      <c r="R16" s="163"/>
    </row>
    <row r="17" spans="2:18" s="5" customFormat="1" ht="23.1" customHeight="1">
      <c r="B17" s="20"/>
      <c r="C17" s="155" t="s">
        <v>698</v>
      </c>
      <c r="D17" s="1086" t="s">
        <v>699</v>
      </c>
      <c r="E17" s="1086"/>
      <c r="F17" s="1086"/>
      <c r="G17" s="1086"/>
      <c r="H17" s="128"/>
      <c r="I17" s="1094" t="s">
        <v>700</v>
      </c>
      <c r="J17" s="1094"/>
      <c r="K17" s="1094"/>
      <c r="L17" s="1094"/>
      <c r="M17" s="1094"/>
      <c r="N17" s="154"/>
      <c r="O17" s="1095"/>
      <c r="P17" s="1096"/>
      <c r="Q17" s="1096"/>
      <c r="R17" s="163"/>
    </row>
    <row r="18" spans="2:18" s="5" customFormat="1" ht="12.6" customHeight="1">
      <c r="B18" s="20"/>
      <c r="C18" s="155" t="s">
        <v>701</v>
      </c>
      <c r="D18" s="1086" t="s">
        <v>702</v>
      </c>
      <c r="E18" s="1086"/>
      <c r="F18" s="1086"/>
      <c r="G18" s="1086"/>
      <c r="H18" s="128"/>
      <c r="I18" s="1088" t="s">
        <v>703</v>
      </c>
      <c r="J18" s="1088"/>
      <c r="K18" s="1088"/>
      <c r="L18" s="1088"/>
      <c r="M18" s="1088"/>
      <c r="N18" s="154"/>
      <c r="O18" s="1095"/>
      <c r="P18" s="1096"/>
      <c r="Q18" s="1096"/>
      <c r="R18" s="163"/>
    </row>
    <row r="19" spans="2:18" s="5" customFormat="1" ht="21.95" customHeight="1">
      <c r="B19" s="20"/>
      <c r="C19" s="155" t="s">
        <v>704</v>
      </c>
      <c r="D19" s="1086" t="s">
        <v>705</v>
      </c>
      <c r="E19" s="1086"/>
      <c r="F19" s="1086"/>
      <c r="G19" s="1086"/>
      <c r="H19" s="154"/>
      <c r="I19" s="1088" t="s">
        <v>706</v>
      </c>
      <c r="J19" s="1088"/>
      <c r="K19" s="1088"/>
      <c r="L19" s="1088"/>
      <c r="M19" s="1088"/>
      <c r="N19" s="154"/>
      <c r="O19" s="1084"/>
      <c r="P19" s="1097"/>
      <c r="Q19" s="1097"/>
      <c r="R19" s="163"/>
    </row>
    <row r="20" spans="2:18" s="5" customFormat="1" ht="14.45" customHeight="1">
      <c r="B20" s="20"/>
      <c r="C20" s="167"/>
      <c r="D20" s="58"/>
      <c r="E20" s="58"/>
      <c r="F20" s="58"/>
      <c r="G20" s="58"/>
      <c r="H20" s="58"/>
      <c r="I20" s="1094" t="s">
        <v>707</v>
      </c>
      <c r="J20" s="1094"/>
      <c r="K20" s="1094"/>
      <c r="L20" s="1094"/>
      <c r="M20" s="1094"/>
      <c r="N20" s="154"/>
      <c r="O20" s="720"/>
      <c r="P20" s="726"/>
      <c r="Q20" s="726"/>
      <c r="R20" s="163"/>
    </row>
    <row r="21" spans="2:18" s="5" customFormat="1" ht="12.6" customHeight="1">
      <c r="B21" s="20"/>
      <c r="C21" s="155" t="s">
        <v>708</v>
      </c>
      <c r="D21" s="1086" t="s">
        <v>709</v>
      </c>
      <c r="E21" s="1086"/>
      <c r="F21" s="1086"/>
      <c r="G21" s="1086"/>
      <c r="H21" s="128"/>
      <c r="I21" s="1094" t="s">
        <v>694</v>
      </c>
      <c r="J21" s="1094"/>
      <c r="K21" s="1094"/>
      <c r="L21" s="1094"/>
      <c r="M21" s="1094"/>
      <c r="N21" s="154"/>
      <c r="O21" s="1095"/>
      <c r="P21" s="1096"/>
      <c r="Q21" s="1096"/>
      <c r="R21" s="163"/>
    </row>
    <row r="22" spans="2:18" s="5" customFormat="1" ht="23.1" customHeight="1">
      <c r="B22" s="20"/>
      <c r="C22" s="155" t="s">
        <v>710</v>
      </c>
      <c r="D22" s="1086" t="s">
        <v>711</v>
      </c>
      <c r="E22" s="1086"/>
      <c r="F22" s="1086"/>
      <c r="G22" s="1086"/>
      <c r="H22" s="154"/>
      <c r="I22" s="1086" t="s">
        <v>712</v>
      </c>
      <c r="J22" s="1086"/>
      <c r="K22" s="1086"/>
      <c r="L22" s="1086"/>
      <c r="M22" s="1086"/>
      <c r="N22" s="154"/>
      <c r="O22" s="1095" t="s">
        <v>713</v>
      </c>
      <c r="P22" s="1096"/>
      <c r="Q22" s="1096"/>
      <c r="R22" s="163"/>
    </row>
    <row r="23" spans="2:18" s="5" customFormat="1" ht="11.25" customHeight="1">
      <c r="B23" s="20"/>
      <c r="C23" s="155" t="s">
        <v>714</v>
      </c>
      <c r="D23" s="1086" t="s">
        <v>715</v>
      </c>
      <c r="E23" s="1086"/>
      <c r="F23" s="1086"/>
      <c r="G23" s="1086"/>
      <c r="H23" s="128"/>
      <c r="I23" s="1088" t="s">
        <v>716</v>
      </c>
      <c r="J23" s="1088"/>
      <c r="K23" s="1088"/>
      <c r="L23" s="1088"/>
      <c r="M23" s="1088"/>
      <c r="N23" s="154"/>
      <c r="O23" s="1084" t="s">
        <v>713</v>
      </c>
      <c r="P23" s="1097"/>
      <c r="Q23" s="1097"/>
      <c r="R23" s="163"/>
    </row>
    <row r="24" spans="2:18" s="5" customFormat="1" ht="13.35" customHeight="1">
      <c r="B24" s="20"/>
      <c r="C24" s="167"/>
      <c r="D24" s="58"/>
      <c r="E24" s="58"/>
      <c r="F24" s="58"/>
      <c r="G24" s="58"/>
      <c r="H24" s="165"/>
      <c r="I24" s="1088" t="s">
        <v>717</v>
      </c>
      <c r="J24" s="1088"/>
      <c r="K24" s="1088"/>
      <c r="L24" s="1088"/>
      <c r="M24" s="1088"/>
      <c r="N24" s="58"/>
      <c r="O24" s="720"/>
      <c r="P24" s="726"/>
      <c r="Q24" s="726"/>
      <c r="R24" s="163"/>
    </row>
    <row r="25" spans="2:18" s="5" customFormat="1" ht="13.35" customHeight="1">
      <c r="B25" s="20"/>
      <c r="C25" s="167"/>
      <c r="D25" s="58"/>
      <c r="E25" s="58"/>
      <c r="F25" s="58"/>
      <c r="G25" s="58"/>
      <c r="H25" s="165"/>
      <c r="I25" s="1086" t="s">
        <v>718</v>
      </c>
      <c r="J25" s="1086"/>
      <c r="K25" s="1086"/>
      <c r="L25" s="1086"/>
      <c r="M25" s="1086"/>
      <c r="N25" s="58"/>
      <c r="O25" s="720"/>
      <c r="P25" s="726"/>
      <c r="Q25" s="726"/>
      <c r="R25" s="163"/>
    </row>
    <row r="26" spans="2:18" s="5" customFormat="1" ht="11.25" customHeight="1">
      <c r="B26" s="20"/>
      <c r="C26" s="1084" t="s">
        <v>719</v>
      </c>
      <c r="D26" s="1086" t="s">
        <v>720</v>
      </c>
      <c r="E26" s="1086"/>
      <c r="F26" s="1086"/>
      <c r="G26" s="1086"/>
      <c r="H26" s="1086"/>
      <c r="I26" s="1086" t="s">
        <v>721</v>
      </c>
      <c r="J26" s="1086"/>
      <c r="K26" s="1086"/>
      <c r="L26" s="1086"/>
      <c r="M26" s="1086"/>
      <c r="N26" s="154"/>
      <c r="O26" s="1095" t="s">
        <v>722</v>
      </c>
      <c r="P26" s="1096"/>
      <c r="Q26" s="1096"/>
      <c r="R26" s="163"/>
    </row>
    <row r="27" spans="2:18" s="5" customFormat="1" ht="11.25" customHeight="1">
      <c r="B27" s="20"/>
      <c r="C27" s="1085"/>
      <c r="D27" s="1087"/>
      <c r="E27" s="1087"/>
      <c r="F27" s="1087"/>
      <c r="G27" s="1087"/>
      <c r="H27" s="1087"/>
      <c r="I27" s="1093" t="s">
        <v>723</v>
      </c>
      <c r="J27" s="1093"/>
      <c r="K27" s="1093"/>
      <c r="L27" s="1093"/>
      <c r="M27" s="1093"/>
      <c r="N27" s="154"/>
      <c r="O27" s="719"/>
      <c r="P27" s="998"/>
      <c r="Q27" s="998"/>
      <c r="R27" s="163"/>
    </row>
    <row r="28" spans="2:18" s="5" customFormat="1" ht="11.85" customHeight="1">
      <c r="B28" s="20"/>
      <c r="C28" s="1084" t="s">
        <v>724</v>
      </c>
      <c r="D28" s="1086" t="s">
        <v>725</v>
      </c>
      <c r="E28" s="1086"/>
      <c r="F28" s="1086"/>
      <c r="G28" s="1086"/>
      <c r="H28" s="1086"/>
      <c r="I28" s="1091" t="s">
        <v>726</v>
      </c>
      <c r="J28" s="1091"/>
      <c r="K28" s="1091"/>
      <c r="L28" s="1091"/>
      <c r="M28" s="1091"/>
      <c r="N28" s="154"/>
      <c r="O28" s="1095" t="s">
        <v>722</v>
      </c>
      <c r="P28" s="1096"/>
      <c r="Q28" s="1096"/>
      <c r="R28" s="163"/>
    </row>
    <row r="29" spans="2:18" s="5" customFormat="1" ht="12" customHeight="1">
      <c r="B29" s="20"/>
      <c r="C29" s="1085"/>
      <c r="D29" s="1067"/>
      <c r="E29" s="1067"/>
      <c r="F29" s="1067"/>
      <c r="G29" s="1067"/>
      <c r="H29" s="1087"/>
      <c r="I29" s="1093" t="s">
        <v>727</v>
      </c>
      <c r="J29" s="1093"/>
      <c r="K29" s="1093"/>
      <c r="L29" s="1093"/>
      <c r="M29" s="1093"/>
      <c r="N29" s="154"/>
      <c r="O29" s="1095"/>
      <c r="P29" s="1095"/>
      <c r="Q29" s="1095"/>
      <c r="R29" s="163"/>
    </row>
    <row r="30" spans="2:18" s="5" customFormat="1" ht="12" customHeight="1">
      <c r="B30" s="20"/>
      <c r="C30" s="155" t="s">
        <v>728</v>
      </c>
      <c r="D30" s="1086" t="s">
        <v>729</v>
      </c>
      <c r="E30" s="1086"/>
      <c r="F30" s="1086"/>
      <c r="G30" s="1086"/>
      <c r="H30" s="128"/>
      <c r="I30" s="1091" t="s">
        <v>730</v>
      </c>
      <c r="J30" s="1091"/>
      <c r="K30" s="1091"/>
      <c r="L30" s="1091"/>
      <c r="M30" s="1091"/>
      <c r="N30" s="154"/>
      <c r="O30" s="1095" t="s">
        <v>722</v>
      </c>
      <c r="P30" s="1096"/>
      <c r="Q30" s="1096"/>
      <c r="R30" s="163"/>
    </row>
    <row r="31" spans="2:18" s="5" customFormat="1" ht="22.35" customHeight="1">
      <c r="B31" s="20"/>
      <c r="C31" s="155" t="s">
        <v>731</v>
      </c>
      <c r="D31" s="1086" t="s">
        <v>732</v>
      </c>
      <c r="E31" s="1086"/>
      <c r="F31" s="1086"/>
      <c r="G31" s="1086"/>
      <c r="H31" s="128"/>
      <c r="I31" s="1088" t="s">
        <v>721</v>
      </c>
      <c r="J31" s="1088"/>
      <c r="K31" s="1088"/>
      <c r="L31" s="1088"/>
      <c r="M31" s="1088"/>
      <c r="N31" s="154"/>
      <c r="O31" s="1095" t="s">
        <v>722</v>
      </c>
      <c r="P31" s="1096"/>
      <c r="Q31" s="1096"/>
      <c r="R31" s="163"/>
    </row>
    <row r="32" spans="2:18" s="5" customFormat="1" ht="11.25" customHeight="1">
      <c r="B32" s="20"/>
      <c r="C32" s="155" t="s">
        <v>733</v>
      </c>
      <c r="D32" s="1086" t="s">
        <v>734</v>
      </c>
      <c r="E32" s="1086"/>
      <c r="F32" s="1086"/>
      <c r="G32" s="1086"/>
      <c r="H32" s="128"/>
      <c r="I32" s="1086" t="s">
        <v>723</v>
      </c>
      <c r="J32" s="1086"/>
      <c r="K32" s="1086"/>
      <c r="L32" s="1086"/>
      <c r="M32" s="1086"/>
      <c r="N32" s="154"/>
      <c r="O32" s="1084" t="s">
        <v>722</v>
      </c>
      <c r="P32" s="1097"/>
      <c r="Q32" s="1097"/>
      <c r="R32" s="163"/>
    </row>
    <row r="33" spans="2:18" s="5" customFormat="1" ht="12" customHeight="1">
      <c r="B33" s="20"/>
      <c r="C33" s="167"/>
      <c r="D33" s="58"/>
      <c r="E33" s="58"/>
      <c r="F33" s="58"/>
      <c r="G33" s="58"/>
      <c r="H33" s="165"/>
      <c r="I33" s="1088" t="s">
        <v>735</v>
      </c>
      <c r="J33" s="1088"/>
      <c r="K33" s="1088"/>
      <c r="L33" s="1088"/>
      <c r="M33" s="1088"/>
      <c r="N33" s="721"/>
      <c r="O33" s="720"/>
      <c r="P33" s="720"/>
      <c r="Q33" s="720"/>
      <c r="R33" s="163"/>
    </row>
    <row r="34" spans="2:18" s="5" customFormat="1" ht="13.7" customHeight="1">
      <c r="B34" s="20"/>
      <c r="C34" s="156" t="s">
        <v>736</v>
      </c>
      <c r="D34" s="1086" t="s">
        <v>737</v>
      </c>
      <c r="E34" s="1086"/>
      <c r="F34" s="1086"/>
      <c r="G34" s="1086"/>
      <c r="H34" s="128"/>
      <c r="I34" s="1088" t="s">
        <v>738</v>
      </c>
      <c r="J34" s="1088"/>
      <c r="K34" s="1088"/>
      <c r="L34" s="1088"/>
      <c r="M34" s="1088"/>
      <c r="N34" s="154"/>
      <c r="O34" s="1095" t="s">
        <v>722</v>
      </c>
      <c r="P34" s="1096"/>
      <c r="Q34" s="1096"/>
      <c r="R34" s="163"/>
    </row>
    <row r="35" spans="2:18" s="5" customFormat="1" ht="23.85" customHeight="1">
      <c r="B35" s="20"/>
      <c r="C35" s="156" t="s">
        <v>739</v>
      </c>
      <c r="D35" s="1086" t="s">
        <v>740</v>
      </c>
      <c r="E35" s="1086"/>
      <c r="F35" s="1086"/>
      <c r="G35" s="1086"/>
      <c r="H35" s="128"/>
      <c r="I35" s="1088" t="s">
        <v>741</v>
      </c>
      <c r="J35" s="1088"/>
      <c r="K35" s="1088"/>
      <c r="L35" s="1088"/>
      <c r="M35" s="1088"/>
      <c r="N35" s="154"/>
      <c r="O35" s="1095" t="s">
        <v>722</v>
      </c>
      <c r="P35" s="1096"/>
      <c r="Q35" s="1096"/>
      <c r="R35" s="163"/>
    </row>
    <row r="36" spans="2:18" s="5" customFormat="1" ht="23.85" customHeight="1">
      <c r="B36" s="20"/>
      <c r="C36" s="155" t="s">
        <v>742</v>
      </c>
      <c r="D36" s="1086" t="s">
        <v>743</v>
      </c>
      <c r="E36" s="1086"/>
      <c r="F36" s="1086"/>
      <c r="G36" s="1086"/>
      <c r="H36" s="59"/>
      <c r="I36" s="1092" t="s">
        <v>744</v>
      </c>
      <c r="J36" s="1092"/>
      <c r="K36" s="1092"/>
      <c r="L36" s="1092"/>
      <c r="M36" s="1092"/>
      <c r="N36" s="154"/>
      <c r="O36" s="1084" t="s">
        <v>722</v>
      </c>
      <c r="P36" s="1097"/>
      <c r="Q36" s="1097"/>
      <c r="R36" s="163"/>
    </row>
    <row r="37" spans="2:18" s="5" customFormat="1" ht="13.35" customHeight="1">
      <c r="B37" s="20"/>
      <c r="C37" s="167"/>
      <c r="D37" s="58"/>
      <c r="E37" s="58"/>
      <c r="F37" s="58"/>
      <c r="G37" s="58"/>
      <c r="H37" s="145"/>
      <c r="I37" s="1088" t="s">
        <v>745</v>
      </c>
      <c r="J37" s="1088"/>
      <c r="K37" s="1088"/>
      <c r="L37" s="1088"/>
      <c r="M37" s="1088"/>
      <c r="N37" s="58"/>
      <c r="O37" s="1085"/>
      <c r="P37" s="1098"/>
      <c r="Q37" s="1098"/>
      <c r="R37" s="163"/>
    </row>
    <row r="38" spans="2:18" s="5" customFormat="1" ht="13.35" customHeight="1">
      <c r="B38" s="20"/>
      <c r="C38" s="155" t="s">
        <v>746</v>
      </c>
      <c r="D38" s="1086" t="s">
        <v>747</v>
      </c>
      <c r="E38" s="1086"/>
      <c r="F38" s="1086"/>
      <c r="G38" s="1086"/>
      <c r="H38" s="128"/>
      <c r="I38" s="1100" t="s">
        <v>726</v>
      </c>
      <c r="J38" s="1100"/>
      <c r="K38" s="1100"/>
      <c r="L38" s="1100"/>
      <c r="M38" s="1100"/>
      <c r="N38" s="154"/>
      <c r="O38" s="1084" t="s">
        <v>722</v>
      </c>
      <c r="P38" s="1097"/>
      <c r="Q38" s="1097"/>
      <c r="R38" s="163"/>
    </row>
    <row r="39" spans="2:18" s="5" customFormat="1" ht="13.35" customHeight="1">
      <c r="B39" s="20"/>
      <c r="C39" s="164"/>
      <c r="D39" s="58"/>
      <c r="E39" s="58"/>
      <c r="F39" s="58"/>
      <c r="G39" s="165"/>
      <c r="H39" s="165"/>
      <c r="I39" s="1086" t="s">
        <v>748</v>
      </c>
      <c r="J39" s="1086"/>
      <c r="K39" s="1086"/>
      <c r="L39" s="1086"/>
      <c r="M39" s="1086"/>
      <c r="N39" s="58"/>
      <c r="O39" s="1085"/>
      <c r="P39" s="1098"/>
      <c r="Q39" s="1098"/>
      <c r="R39" s="163"/>
    </row>
    <row r="40" spans="2:18" s="5" customFormat="1" ht="12.75" customHeight="1">
      <c r="B40" s="20"/>
      <c r="C40" s="155" t="s">
        <v>749</v>
      </c>
      <c r="D40" s="1086" t="s">
        <v>750</v>
      </c>
      <c r="E40" s="1086"/>
      <c r="F40" s="1086"/>
      <c r="G40" s="1086"/>
      <c r="H40" s="128"/>
      <c r="I40" s="1088" t="s">
        <v>751</v>
      </c>
      <c r="J40" s="1088"/>
      <c r="K40" s="1088"/>
      <c r="L40" s="1088"/>
      <c r="M40" s="1088"/>
      <c r="N40" s="154"/>
      <c r="O40" s="1084" t="s">
        <v>752</v>
      </c>
      <c r="P40" s="1097"/>
      <c r="Q40" s="1097"/>
      <c r="R40" s="163"/>
    </row>
    <row r="41" spans="2:18" s="5" customFormat="1" ht="14.1" customHeight="1">
      <c r="B41" s="20"/>
      <c r="C41" s="167"/>
      <c r="D41" s="58"/>
      <c r="E41" s="58"/>
      <c r="F41" s="58"/>
      <c r="G41" s="58"/>
      <c r="H41" s="165"/>
      <c r="I41" s="1086" t="s">
        <v>753</v>
      </c>
      <c r="J41" s="1086"/>
      <c r="K41" s="1086"/>
      <c r="L41" s="1086"/>
      <c r="M41" s="1086"/>
      <c r="N41" s="721"/>
      <c r="O41" s="720"/>
      <c r="P41" s="726"/>
      <c r="Q41" s="726"/>
      <c r="R41" s="163"/>
    </row>
    <row r="42" spans="2:18" s="5" customFormat="1" ht="21.75" customHeight="1">
      <c r="B42" s="20"/>
      <c r="C42" s="155" t="s">
        <v>754</v>
      </c>
      <c r="D42" s="1086" t="s">
        <v>755</v>
      </c>
      <c r="E42" s="1086"/>
      <c r="F42" s="1086"/>
      <c r="G42" s="1086"/>
      <c r="H42" s="128"/>
      <c r="I42" s="1099" t="s">
        <v>756</v>
      </c>
      <c r="J42" s="1099"/>
      <c r="K42" s="1099"/>
      <c r="L42" s="1099"/>
      <c r="M42" s="1099"/>
      <c r="N42" s="154"/>
      <c r="O42" s="1095" t="s">
        <v>752</v>
      </c>
      <c r="P42" s="1096"/>
      <c r="Q42" s="1096"/>
      <c r="R42" s="163"/>
    </row>
    <row r="43" spans="2:18" s="5" customFormat="1" ht="12.6" customHeight="1">
      <c r="B43" s="20"/>
      <c r="C43" s="1084" t="s">
        <v>757</v>
      </c>
      <c r="D43" s="1086" t="s">
        <v>758</v>
      </c>
      <c r="E43" s="1086"/>
      <c r="F43" s="1086"/>
      <c r="G43" s="1086"/>
      <c r="H43" s="1086"/>
      <c r="I43" s="1086" t="s">
        <v>759</v>
      </c>
      <c r="J43" s="1086"/>
      <c r="K43" s="1086"/>
      <c r="L43" s="1086"/>
      <c r="M43" s="1086"/>
      <c r="N43" s="1111"/>
      <c r="O43" s="1084" t="s">
        <v>760</v>
      </c>
      <c r="P43" s="1084"/>
      <c r="Q43" s="1084"/>
      <c r="R43" s="163"/>
    </row>
    <row r="44" spans="2:18" s="5" customFormat="1" ht="13.35" customHeight="1">
      <c r="B44" s="20"/>
      <c r="C44" s="1101"/>
      <c r="D44" s="1067"/>
      <c r="E44" s="1067"/>
      <c r="F44" s="1067"/>
      <c r="G44" s="1067"/>
      <c r="H44" s="1067"/>
      <c r="I44" s="1088" t="s">
        <v>751</v>
      </c>
      <c r="J44" s="1088"/>
      <c r="K44" s="1088"/>
      <c r="L44" s="1088"/>
      <c r="M44" s="1088"/>
      <c r="N44" s="1112"/>
      <c r="O44" s="1085"/>
      <c r="P44" s="1085"/>
      <c r="Q44" s="1085"/>
      <c r="R44" s="163"/>
    </row>
    <row r="45" spans="2:18" s="5" customFormat="1" ht="22.5" customHeight="1">
      <c r="B45" s="20"/>
      <c r="C45" s="155" t="s">
        <v>761</v>
      </c>
      <c r="D45" s="1086" t="s">
        <v>762</v>
      </c>
      <c r="E45" s="1086"/>
      <c r="F45" s="1086"/>
      <c r="G45" s="1086"/>
      <c r="H45" s="154"/>
      <c r="I45" s="1093" t="s">
        <v>763</v>
      </c>
      <c r="J45" s="1093"/>
      <c r="K45" s="1093"/>
      <c r="L45" s="1093"/>
      <c r="M45" s="1093"/>
      <c r="N45" s="154"/>
      <c r="O45" s="1103" t="s">
        <v>764</v>
      </c>
      <c r="P45" s="1103"/>
      <c r="Q45" s="1103"/>
      <c r="R45" s="163"/>
    </row>
    <row r="46" spans="2:18" s="5" customFormat="1" ht="19.350000000000001" customHeight="1">
      <c r="B46" s="20"/>
      <c r="C46" s="155" t="s">
        <v>765</v>
      </c>
      <c r="D46" s="1086" t="s">
        <v>766</v>
      </c>
      <c r="E46" s="1086"/>
      <c r="F46" s="1086"/>
      <c r="G46" s="1086"/>
      <c r="H46" s="154"/>
      <c r="I46" s="1088" t="s">
        <v>767</v>
      </c>
      <c r="J46" s="1088"/>
      <c r="K46" s="1088"/>
      <c r="L46" s="1088"/>
      <c r="M46" s="1088"/>
      <c r="N46" s="154"/>
      <c r="O46" s="1084" t="s">
        <v>752</v>
      </c>
      <c r="P46" s="1084"/>
      <c r="Q46" s="1084"/>
      <c r="R46" s="163"/>
    </row>
    <row r="47" spans="2:18" s="5" customFormat="1" ht="14.1" customHeight="1">
      <c r="B47" s="20"/>
      <c r="C47" s="167"/>
      <c r="D47" s="58"/>
      <c r="E47" s="58"/>
      <c r="F47" s="58"/>
      <c r="G47" s="58"/>
      <c r="H47" s="58"/>
      <c r="I47" s="1088" t="s">
        <v>768</v>
      </c>
      <c r="J47" s="1088"/>
      <c r="K47" s="1088"/>
      <c r="L47" s="1088"/>
      <c r="M47" s="1088"/>
      <c r="N47" s="58"/>
      <c r="O47" s="1101"/>
      <c r="P47" s="1101"/>
      <c r="Q47" s="1101"/>
      <c r="R47" s="163"/>
    </row>
    <row r="48" spans="2:18" s="5" customFormat="1" ht="13.35" customHeight="1">
      <c r="B48" s="20"/>
      <c r="C48" s="167"/>
      <c r="D48" s="58"/>
      <c r="E48" s="58"/>
      <c r="F48" s="58"/>
      <c r="G48" s="58"/>
      <c r="H48" s="58"/>
      <c r="I48" s="1088" t="s">
        <v>769</v>
      </c>
      <c r="J48" s="1088"/>
      <c r="K48" s="1088"/>
      <c r="L48" s="1088"/>
      <c r="M48" s="1088"/>
      <c r="N48" s="58"/>
      <c r="O48" s="1085"/>
      <c r="P48" s="1098"/>
      <c r="Q48" s="1098"/>
      <c r="R48" s="163"/>
    </row>
    <row r="49" spans="1:18" s="5" customFormat="1" ht="24.75" customHeight="1">
      <c r="B49" s="20"/>
      <c r="C49" s="155" t="s">
        <v>770</v>
      </c>
      <c r="D49" s="1086" t="s">
        <v>771</v>
      </c>
      <c r="E49" s="1086"/>
      <c r="F49" s="1086"/>
      <c r="G49" s="1086"/>
      <c r="H49" s="128"/>
      <c r="I49" s="1088" t="s">
        <v>721</v>
      </c>
      <c r="J49" s="1088"/>
      <c r="K49" s="1088"/>
      <c r="L49" s="1088"/>
      <c r="M49" s="1088"/>
      <c r="N49" s="154"/>
      <c r="O49" s="1084" t="s">
        <v>722</v>
      </c>
      <c r="P49" s="1084"/>
      <c r="Q49" s="1084"/>
      <c r="R49" s="163"/>
    </row>
    <row r="50" spans="1:18" s="5" customFormat="1" ht="12" customHeight="1">
      <c r="B50" s="20"/>
      <c r="C50" s="167"/>
      <c r="D50" s="58"/>
      <c r="E50" s="58"/>
      <c r="F50" s="58"/>
      <c r="G50" s="58"/>
      <c r="H50" s="165"/>
      <c r="I50" s="1088" t="s">
        <v>769</v>
      </c>
      <c r="J50" s="1088"/>
      <c r="K50" s="1088"/>
      <c r="L50" s="1088"/>
      <c r="M50" s="1088"/>
      <c r="N50" s="58"/>
      <c r="O50" s="1085"/>
      <c r="P50" s="1085"/>
      <c r="Q50" s="1085"/>
      <c r="R50" s="163"/>
    </row>
    <row r="51" spans="1:18" s="5" customFormat="1" ht="13.35" customHeight="1">
      <c r="B51" s="20"/>
      <c r="C51" s="155" t="s">
        <v>772</v>
      </c>
      <c r="D51" s="1086" t="s">
        <v>773</v>
      </c>
      <c r="E51" s="1086"/>
      <c r="F51" s="1086"/>
      <c r="G51" s="1086"/>
      <c r="H51" s="154"/>
      <c r="I51" s="1088" t="s">
        <v>721</v>
      </c>
      <c r="J51" s="1088"/>
      <c r="K51" s="1088"/>
      <c r="L51" s="1088"/>
      <c r="M51" s="1088"/>
      <c r="N51" s="154"/>
      <c r="O51" s="1084" t="s">
        <v>752</v>
      </c>
      <c r="P51" s="1084"/>
      <c r="Q51" s="1084"/>
      <c r="R51" s="163"/>
    </row>
    <row r="52" spans="1:18" s="5" customFormat="1" ht="20.45" customHeight="1">
      <c r="B52" s="20"/>
      <c r="C52" s="167"/>
      <c r="D52" s="58"/>
      <c r="E52" s="58"/>
      <c r="F52" s="58"/>
      <c r="G52" s="58"/>
      <c r="H52" s="58"/>
      <c r="I52" s="1088" t="s">
        <v>769</v>
      </c>
      <c r="J52" s="1088"/>
      <c r="K52" s="1088"/>
      <c r="L52" s="1088"/>
      <c r="M52" s="1088"/>
      <c r="N52" s="721"/>
      <c r="O52" s="1085"/>
      <c r="P52" s="1085"/>
      <c r="Q52" s="1085"/>
      <c r="R52" s="163"/>
    </row>
    <row r="53" spans="1:18" s="5" customFormat="1" ht="34.5" customHeight="1">
      <c r="B53" s="20"/>
      <c r="C53" s="155" t="s">
        <v>774</v>
      </c>
      <c r="D53" s="1086" t="s">
        <v>775</v>
      </c>
      <c r="E53" s="1086"/>
      <c r="F53" s="1086"/>
      <c r="G53" s="1086"/>
      <c r="H53" s="128"/>
      <c r="I53" s="1092" t="s">
        <v>776</v>
      </c>
      <c r="J53" s="1092"/>
      <c r="K53" s="1092"/>
      <c r="L53" s="1092"/>
      <c r="M53" s="1092"/>
      <c r="N53" s="154"/>
      <c r="O53" s="1084" t="s">
        <v>752</v>
      </c>
      <c r="P53" s="1084"/>
      <c r="Q53" s="1084"/>
      <c r="R53" s="163"/>
    </row>
    <row r="54" spans="1:18" s="5" customFormat="1" ht="22.5" customHeight="1">
      <c r="B54" s="20"/>
      <c r="C54" s="155" t="s">
        <v>777</v>
      </c>
      <c r="D54" s="1086" t="s">
        <v>778</v>
      </c>
      <c r="E54" s="1086"/>
      <c r="F54" s="1086"/>
      <c r="G54" s="1086"/>
      <c r="H54" s="154"/>
      <c r="I54" s="1088" t="s">
        <v>745</v>
      </c>
      <c r="J54" s="1088"/>
      <c r="K54" s="1088"/>
      <c r="L54" s="1088"/>
      <c r="M54" s="1088"/>
      <c r="N54" s="154"/>
      <c r="O54" s="1084" t="s">
        <v>722</v>
      </c>
      <c r="P54" s="1084"/>
      <c r="Q54" s="1084"/>
      <c r="R54" s="163"/>
    </row>
    <row r="55" spans="1:18" s="5" customFormat="1" ht="23.25" customHeight="1">
      <c r="B55" s="20"/>
      <c r="C55" s="167"/>
      <c r="D55" s="58"/>
      <c r="E55" s="58"/>
      <c r="F55" s="58"/>
      <c r="G55" s="58"/>
      <c r="H55" s="58"/>
      <c r="I55" s="1088" t="s">
        <v>779</v>
      </c>
      <c r="J55" s="1088"/>
      <c r="K55" s="1088"/>
      <c r="L55" s="1088"/>
      <c r="M55" s="1088"/>
      <c r="N55" s="721"/>
      <c r="O55" s="1085"/>
      <c r="P55" s="1085"/>
      <c r="Q55" s="1085"/>
      <c r="R55" s="163"/>
    </row>
    <row r="56" spans="1:18" s="5" customFormat="1" ht="14.1" customHeight="1">
      <c r="B56" s="20"/>
      <c r="C56" s="155" t="s">
        <v>780</v>
      </c>
      <c r="D56" s="1086" t="s">
        <v>781</v>
      </c>
      <c r="E56" s="1086"/>
      <c r="F56" s="1086"/>
      <c r="G56" s="1086"/>
      <c r="H56" s="128"/>
      <c r="I56" s="1102" t="s">
        <v>782</v>
      </c>
      <c r="J56" s="1102"/>
      <c r="K56" s="1102"/>
      <c r="L56" s="1102"/>
      <c r="M56" s="1102"/>
      <c r="N56" s="154"/>
      <c r="O56" s="1095" t="s">
        <v>722</v>
      </c>
      <c r="P56" s="1096"/>
      <c r="Q56" s="1096"/>
      <c r="R56" s="163"/>
    </row>
    <row r="57" spans="1:18" s="5" customFormat="1" ht="13.35" customHeight="1">
      <c r="B57" s="20"/>
      <c r="C57" s="155" t="s">
        <v>783</v>
      </c>
      <c r="D57" s="1086" t="s">
        <v>784</v>
      </c>
      <c r="E57" s="1086"/>
      <c r="F57" s="1086"/>
      <c r="G57" s="1086"/>
      <c r="H57" s="154"/>
      <c r="I57" s="1102" t="s">
        <v>785</v>
      </c>
      <c r="J57" s="1102"/>
      <c r="K57" s="1102"/>
      <c r="L57" s="1102"/>
      <c r="M57" s="1102"/>
      <c r="N57" s="154"/>
      <c r="O57" s="1095" t="s">
        <v>722</v>
      </c>
      <c r="P57" s="1096"/>
      <c r="Q57" s="1096"/>
      <c r="R57" s="163"/>
    </row>
    <row r="58" spans="1:18" s="5" customFormat="1" ht="13.35" customHeight="1">
      <c r="B58" s="20"/>
      <c r="C58" s="155" t="s">
        <v>786</v>
      </c>
      <c r="D58" s="1086" t="s">
        <v>404</v>
      </c>
      <c r="E58" s="1086"/>
      <c r="F58" s="1086"/>
      <c r="G58" s="1086"/>
      <c r="H58" s="128"/>
      <c r="I58" s="1104" t="s">
        <v>787</v>
      </c>
      <c r="J58" s="1093"/>
      <c r="K58" s="1093"/>
      <c r="L58" s="1093"/>
      <c r="M58" s="1093"/>
      <c r="N58" s="154"/>
      <c r="O58" s="1084" t="s">
        <v>788</v>
      </c>
      <c r="P58" s="1097"/>
      <c r="Q58" s="1097"/>
      <c r="R58" s="163"/>
    </row>
    <row r="59" spans="1:18" s="5" customFormat="1">
      <c r="B59" s="20"/>
      <c r="C59" s="166"/>
      <c r="D59" s="21"/>
      <c r="E59" s="21"/>
      <c r="F59" s="21"/>
      <c r="G59" s="22"/>
      <c r="H59" s="22"/>
      <c r="I59" s="22"/>
      <c r="J59" s="22"/>
      <c r="K59" s="22"/>
      <c r="L59" s="22"/>
      <c r="M59" s="22"/>
      <c r="N59" s="22"/>
      <c r="O59" s="22"/>
      <c r="P59" s="22"/>
      <c r="Q59" s="22"/>
      <c r="R59" s="163"/>
    </row>
    <row r="60" spans="1:18" s="55" customFormat="1" ht="18.75" customHeight="1">
      <c r="A60" s="301"/>
      <c r="B60" s="821"/>
      <c r="C60" s="822" t="s">
        <v>789</v>
      </c>
      <c r="D60" s="823"/>
      <c r="E60" s="823"/>
      <c r="F60" s="823"/>
      <c r="G60" s="820"/>
      <c r="H60" s="820"/>
      <c r="I60" s="820"/>
      <c r="J60" s="820"/>
      <c r="K60" s="820"/>
      <c r="L60" s="820"/>
      <c r="M60" s="820"/>
      <c r="N60" s="820"/>
      <c r="O60" s="820"/>
      <c r="P60" s="820"/>
      <c r="Q60" s="820"/>
      <c r="R60" s="824"/>
    </row>
    <row r="61" spans="1:18" s="5" customFormat="1">
      <c r="B61" s="20"/>
      <c r="C61" s="166"/>
      <c r="D61" s="21"/>
      <c r="E61" s="21"/>
      <c r="F61" s="21"/>
      <c r="G61" s="22"/>
      <c r="H61" s="22"/>
      <c r="I61" s="22"/>
      <c r="J61" s="22"/>
      <c r="K61" s="22"/>
      <c r="L61" s="22"/>
      <c r="M61" s="22"/>
      <c r="N61" s="22"/>
      <c r="O61" s="22"/>
      <c r="P61" s="22"/>
      <c r="Q61" s="22"/>
      <c r="R61" s="163"/>
    </row>
    <row r="62" spans="1:18" s="5" customFormat="1" ht="13.35" customHeight="1">
      <c r="B62" s="20"/>
      <c r="C62" s="155" t="s">
        <v>790</v>
      </c>
      <c r="D62" s="1086" t="s">
        <v>791</v>
      </c>
      <c r="E62" s="1086"/>
      <c r="F62" s="1086"/>
      <c r="G62" s="1086"/>
      <c r="H62" s="128"/>
      <c r="I62" s="1086" t="s">
        <v>792</v>
      </c>
      <c r="J62" s="1086"/>
      <c r="K62" s="1086"/>
      <c r="L62" s="1086"/>
      <c r="M62" s="1086"/>
      <c r="N62" s="128"/>
      <c r="O62" s="155"/>
      <c r="P62" s="155"/>
      <c r="Q62" s="155"/>
      <c r="R62" s="163"/>
    </row>
    <row r="63" spans="1:18" s="5" customFormat="1" ht="11.25" customHeight="1">
      <c r="B63" s="20"/>
      <c r="C63" s="155" t="s">
        <v>793</v>
      </c>
      <c r="D63" s="1086" t="s">
        <v>12</v>
      </c>
      <c r="E63" s="1086"/>
      <c r="F63" s="1086"/>
      <c r="G63" s="1086"/>
      <c r="H63" s="128"/>
      <c r="I63" s="1093" t="s">
        <v>794</v>
      </c>
      <c r="J63" s="1093"/>
      <c r="K63" s="1093"/>
      <c r="L63" s="1093"/>
      <c r="M63" s="1093"/>
      <c r="N63" s="128"/>
      <c r="O63" s="155"/>
      <c r="P63" s="155"/>
      <c r="Q63" s="155"/>
      <c r="R63" s="163"/>
    </row>
    <row r="64" spans="1:18" s="5" customFormat="1" ht="11.25" customHeight="1">
      <c r="B64" s="20"/>
      <c r="C64" s="167"/>
      <c r="D64" s="58"/>
      <c r="E64" s="58"/>
      <c r="F64" s="58"/>
      <c r="G64" s="58"/>
      <c r="H64" s="165"/>
      <c r="I64" s="723"/>
      <c r="J64" s="723"/>
      <c r="K64" s="723"/>
      <c r="L64" s="723"/>
      <c r="M64" s="723"/>
      <c r="N64" s="723"/>
      <c r="O64" s="723"/>
      <c r="P64" s="723"/>
      <c r="Q64" s="723"/>
      <c r="R64" s="163"/>
    </row>
    <row r="65" spans="1:18" s="127" customFormat="1">
      <c r="A65" s="124"/>
      <c r="B65" s="125"/>
      <c r="C65" s="157" t="s">
        <v>795</v>
      </c>
      <c r="D65" s="126"/>
      <c r="E65" s="724"/>
      <c r="F65" s="724"/>
      <c r="G65" s="724"/>
      <c r="H65" s="724"/>
      <c r="I65" s="724"/>
      <c r="J65" s="724"/>
      <c r="K65" s="724"/>
      <c r="L65" s="724"/>
      <c r="M65" s="724"/>
      <c r="N65" s="724"/>
      <c r="O65" s="724"/>
      <c r="P65" s="724"/>
      <c r="Q65" s="724"/>
      <c r="R65" s="168"/>
    </row>
    <row r="66" spans="1:18" s="127" customFormat="1">
      <c r="B66" s="125"/>
      <c r="C66" s="169" t="s">
        <v>796</v>
      </c>
      <c r="E66" s="725"/>
      <c r="F66" s="725"/>
      <c r="G66" s="725"/>
      <c r="H66" s="725"/>
      <c r="I66" s="725"/>
      <c r="J66" s="725"/>
      <c r="K66" s="725"/>
      <c r="L66" s="725"/>
      <c r="M66" s="725"/>
      <c r="N66" s="725"/>
      <c r="O66" s="725"/>
      <c r="P66" s="725"/>
      <c r="Q66" s="725"/>
      <c r="R66" s="168"/>
    </row>
    <row r="67" spans="1:18" s="127" customFormat="1">
      <c r="B67" s="125"/>
      <c r="C67" s="169" t="s">
        <v>797</v>
      </c>
      <c r="E67" s="725"/>
      <c r="F67" s="725"/>
      <c r="G67" s="725"/>
      <c r="H67" s="742"/>
      <c r="I67" s="742"/>
      <c r="J67" s="725"/>
      <c r="K67" s="725"/>
      <c r="L67" s="725"/>
      <c r="M67" s="725"/>
      <c r="N67" s="725"/>
      <c r="O67" s="725"/>
      <c r="P67" s="725"/>
      <c r="Q67" s="725"/>
      <c r="R67" s="168"/>
    </row>
    <row r="68" spans="1:18" s="127" customFormat="1" ht="14.45" customHeight="1">
      <c r="B68" s="125"/>
      <c r="C68" s="155" t="s">
        <v>798</v>
      </c>
      <c r="D68" s="1086" t="s">
        <v>799</v>
      </c>
      <c r="E68" s="1086"/>
      <c r="F68" s="1086"/>
      <c r="G68" s="1086"/>
      <c r="H68" s="725"/>
      <c r="I68" s="1086" t="s">
        <v>767</v>
      </c>
      <c r="J68" s="1086"/>
      <c r="K68" s="1086"/>
      <c r="L68" s="1086"/>
      <c r="M68" s="1086"/>
      <c r="N68" s="128"/>
      <c r="O68" s="1084"/>
      <c r="P68" s="1097"/>
      <c r="Q68" s="1097"/>
      <c r="R68" s="168"/>
    </row>
    <row r="69" spans="1:18" s="127" customFormat="1" ht="15" customHeight="1">
      <c r="B69" s="125"/>
      <c r="C69" s="167"/>
      <c r="D69" s="58"/>
      <c r="E69" s="58"/>
      <c r="F69" s="58"/>
      <c r="G69" s="58"/>
      <c r="H69" s="725"/>
      <c r="I69" s="1086" t="s">
        <v>768</v>
      </c>
      <c r="J69" s="1086"/>
      <c r="K69" s="1086"/>
      <c r="L69" s="1086"/>
      <c r="M69" s="1086"/>
      <c r="N69" s="165"/>
      <c r="O69" s="720"/>
      <c r="P69" s="726"/>
      <c r="Q69" s="726"/>
      <c r="R69" s="168"/>
    </row>
    <row r="70" spans="1:18" s="5" customFormat="1" ht="24" customHeight="1">
      <c r="B70" s="20"/>
      <c r="C70" s="155" t="s">
        <v>800</v>
      </c>
      <c r="D70" s="1086" t="s">
        <v>801</v>
      </c>
      <c r="E70" s="1086"/>
      <c r="F70" s="1086"/>
      <c r="G70" s="1086"/>
      <c r="H70" s="128"/>
      <c r="I70" s="1086" t="s">
        <v>802</v>
      </c>
      <c r="J70" s="1086"/>
      <c r="K70" s="1086"/>
      <c r="L70" s="1086"/>
      <c r="M70" s="1086"/>
      <c r="N70" s="128"/>
      <c r="O70" s="1095" t="s">
        <v>803</v>
      </c>
      <c r="P70" s="1096"/>
      <c r="Q70" s="1096"/>
      <c r="R70" s="163"/>
    </row>
    <row r="71" spans="1:18" s="5" customFormat="1" ht="26.45" customHeight="1">
      <c r="B71" s="20"/>
      <c r="C71" s="155" t="s">
        <v>804</v>
      </c>
      <c r="D71" s="1086" t="s">
        <v>805</v>
      </c>
      <c r="E71" s="1086"/>
      <c r="F71" s="1086"/>
      <c r="G71" s="1086"/>
      <c r="H71" s="154"/>
      <c r="I71" s="1086" t="s">
        <v>738</v>
      </c>
      <c r="J71" s="1086"/>
      <c r="K71" s="1086"/>
      <c r="L71" s="1086"/>
      <c r="M71" s="1086"/>
      <c r="N71" s="128"/>
      <c r="O71" s="1095" t="s">
        <v>806</v>
      </c>
      <c r="P71" s="1096"/>
      <c r="Q71" s="1096"/>
      <c r="R71" s="163"/>
    </row>
    <row r="72" spans="1:18" s="5" customFormat="1" ht="12" customHeight="1">
      <c r="B72" s="20"/>
      <c r="C72" s="155" t="s">
        <v>807</v>
      </c>
      <c r="D72" s="1086" t="s">
        <v>808</v>
      </c>
      <c r="E72" s="1086"/>
      <c r="F72" s="1086"/>
      <c r="G72" s="1086"/>
      <c r="H72" s="128"/>
      <c r="I72" s="1086" t="s">
        <v>759</v>
      </c>
      <c r="J72" s="1086"/>
      <c r="K72" s="1086"/>
      <c r="L72" s="1086"/>
      <c r="M72" s="1086"/>
      <c r="N72" s="128"/>
      <c r="O72" s="1084" t="s">
        <v>788</v>
      </c>
      <c r="P72" s="1097"/>
      <c r="Q72" s="1097"/>
      <c r="R72" s="163"/>
    </row>
    <row r="73" spans="1:18" s="5" customFormat="1" ht="10.35" customHeight="1">
      <c r="B73" s="20"/>
      <c r="C73" s="167"/>
      <c r="D73" s="58"/>
      <c r="E73" s="58"/>
      <c r="F73" s="58"/>
      <c r="G73" s="58"/>
      <c r="H73" s="165"/>
      <c r="I73" s="1091" t="s">
        <v>809</v>
      </c>
      <c r="J73" s="1091"/>
      <c r="K73" s="1091"/>
      <c r="L73" s="1091"/>
      <c r="M73" s="1091"/>
      <c r="N73" s="165"/>
      <c r="O73" s="167"/>
      <c r="P73" s="727"/>
      <c r="Q73" s="727"/>
      <c r="R73" s="163"/>
    </row>
    <row r="74" spans="1:18" s="5" customFormat="1" ht="12" customHeight="1">
      <c r="B74" s="20"/>
      <c r="C74" s="155" t="s">
        <v>810</v>
      </c>
      <c r="D74" s="1086" t="s">
        <v>811</v>
      </c>
      <c r="E74" s="1086"/>
      <c r="F74" s="1086"/>
      <c r="G74" s="1086"/>
      <c r="H74" s="128"/>
      <c r="I74" s="1086" t="s">
        <v>156</v>
      </c>
      <c r="J74" s="1086"/>
      <c r="K74" s="1086"/>
      <c r="L74" s="1086"/>
      <c r="M74" s="1086"/>
      <c r="N74" s="128"/>
      <c r="O74" s="128"/>
      <c r="P74" s="128"/>
      <c r="Q74" s="128"/>
      <c r="R74" s="163"/>
    </row>
    <row r="75" spans="1:18" s="5" customFormat="1">
      <c r="B75" s="20"/>
      <c r="C75" s="166"/>
      <c r="D75" s="21"/>
      <c r="E75" s="21"/>
      <c r="F75" s="21"/>
      <c r="G75" s="22"/>
      <c r="H75" s="22"/>
      <c r="I75" s="22"/>
      <c r="J75" s="22"/>
      <c r="K75" s="22"/>
      <c r="L75" s="22"/>
      <c r="M75" s="22"/>
      <c r="N75" s="22"/>
      <c r="O75" s="725"/>
      <c r="P75" s="725"/>
      <c r="Q75" s="725"/>
      <c r="R75" s="163"/>
    </row>
    <row r="76" spans="1:18" s="127" customFormat="1">
      <c r="A76" s="124"/>
      <c r="B76" s="125"/>
      <c r="C76" s="157" t="s">
        <v>812</v>
      </c>
      <c r="D76" s="126"/>
      <c r="E76" s="724"/>
      <c r="F76" s="724"/>
      <c r="G76" s="724"/>
      <c r="H76" s="724"/>
      <c r="I76" s="724"/>
      <c r="J76" s="724"/>
      <c r="K76" s="724"/>
      <c r="L76" s="724"/>
      <c r="M76" s="724"/>
      <c r="N76" s="724"/>
      <c r="O76" s="724"/>
      <c r="P76" s="724"/>
      <c r="Q76" s="724"/>
      <c r="R76" s="168"/>
    </row>
    <row r="77" spans="1:18" s="127" customFormat="1">
      <c r="B77" s="125"/>
      <c r="C77" s="169" t="s">
        <v>796</v>
      </c>
      <c r="E77" s="725"/>
      <c r="F77" s="725"/>
      <c r="G77" s="725"/>
      <c r="H77" s="725"/>
      <c r="I77" s="725"/>
      <c r="J77" s="725"/>
      <c r="K77" s="725"/>
      <c r="L77" s="725"/>
      <c r="M77" s="725"/>
      <c r="N77" s="725"/>
      <c r="O77" s="725"/>
      <c r="P77" s="725"/>
      <c r="Q77" s="725"/>
      <c r="R77" s="168"/>
    </row>
    <row r="78" spans="1:18" s="127" customFormat="1">
      <c r="B78" s="125"/>
      <c r="C78" s="169" t="s">
        <v>813</v>
      </c>
      <c r="E78" s="725"/>
      <c r="F78" s="725"/>
      <c r="G78" s="725"/>
      <c r="H78" s="725"/>
      <c r="I78" s="725"/>
      <c r="J78" s="725"/>
      <c r="K78" s="725"/>
      <c r="L78" s="725"/>
      <c r="M78" s="725"/>
      <c r="N78" s="725"/>
      <c r="O78" s="725"/>
      <c r="P78" s="725"/>
      <c r="Q78" s="725"/>
      <c r="R78" s="168"/>
    </row>
    <row r="79" spans="1:18" s="127" customFormat="1" ht="16.5" customHeight="1">
      <c r="B79" s="125"/>
      <c r="C79" s="155" t="s">
        <v>798</v>
      </c>
      <c r="D79" s="1086" t="s">
        <v>799</v>
      </c>
      <c r="E79" s="1086"/>
      <c r="F79" s="1086"/>
      <c r="G79" s="1086"/>
      <c r="H79" s="128"/>
      <c r="I79" s="1088" t="s">
        <v>717</v>
      </c>
      <c r="J79" s="1088"/>
      <c r="K79" s="1088"/>
      <c r="L79" s="1088"/>
      <c r="M79" s="1088"/>
      <c r="N79" s="128"/>
      <c r="O79" s="1084"/>
      <c r="P79" s="1097"/>
      <c r="Q79" s="1097"/>
      <c r="R79" s="168"/>
    </row>
    <row r="80" spans="1:18" s="127" customFormat="1" ht="28.5" customHeight="1">
      <c r="B80" s="125"/>
      <c r="C80" s="169"/>
      <c r="D80" s="1067"/>
      <c r="E80" s="1067"/>
      <c r="F80" s="1067"/>
      <c r="G80" s="1067"/>
      <c r="H80" s="165"/>
      <c r="I80" s="1088" t="s">
        <v>814</v>
      </c>
      <c r="J80" s="1088"/>
      <c r="K80" s="1088"/>
      <c r="L80" s="1088"/>
      <c r="M80" s="1088"/>
      <c r="N80" s="165"/>
      <c r="O80" s="1085"/>
      <c r="P80" s="1098"/>
      <c r="Q80" s="1098"/>
      <c r="R80" s="168"/>
    </row>
    <row r="81" spans="1:18" s="5" customFormat="1" ht="32.25" customHeight="1">
      <c r="B81" s="20"/>
      <c r="C81" s="155" t="s">
        <v>815</v>
      </c>
      <c r="D81" s="1086" t="s">
        <v>816</v>
      </c>
      <c r="E81" s="1086"/>
      <c r="F81" s="1086"/>
      <c r="G81" s="1086"/>
      <c r="H81" s="154"/>
      <c r="I81" s="1086" t="s">
        <v>817</v>
      </c>
      <c r="J81" s="1086"/>
      <c r="K81" s="1086"/>
      <c r="L81" s="1086"/>
      <c r="M81" s="1086"/>
      <c r="N81" s="154"/>
      <c r="O81" s="1084" t="s">
        <v>818</v>
      </c>
      <c r="P81" s="1097"/>
      <c r="Q81" s="1097"/>
      <c r="R81" s="163"/>
    </row>
    <row r="82" spans="1:18" s="5" customFormat="1">
      <c r="B82" s="20"/>
      <c r="C82" s="170"/>
      <c r="D82" s="21"/>
      <c r="E82" s="21"/>
      <c r="F82" s="21"/>
      <c r="G82" s="22"/>
      <c r="H82" s="22"/>
      <c r="I82" s="22"/>
      <c r="J82" s="22"/>
      <c r="K82" s="22"/>
      <c r="L82" s="22"/>
      <c r="M82" s="22"/>
      <c r="N82" s="22"/>
      <c r="O82" s="173"/>
      <c r="P82" s="173"/>
      <c r="Q82" s="173"/>
      <c r="R82" s="163"/>
    </row>
    <row r="83" spans="1:18" s="127" customFormat="1">
      <c r="A83" s="124"/>
      <c r="B83" s="125"/>
      <c r="C83" s="157" t="s">
        <v>819</v>
      </c>
      <c r="D83" s="126"/>
      <c r="E83" s="724"/>
      <c r="F83" s="724"/>
      <c r="G83" s="724"/>
      <c r="H83" s="724"/>
      <c r="I83" s="724"/>
      <c r="J83" s="724"/>
      <c r="K83" s="724"/>
      <c r="L83" s="724"/>
      <c r="M83" s="724"/>
      <c r="N83" s="724"/>
      <c r="O83" s="724"/>
      <c r="P83" s="724"/>
      <c r="Q83" s="724"/>
      <c r="R83" s="168"/>
    </row>
    <row r="84" spans="1:18" s="127" customFormat="1">
      <c r="B84" s="125"/>
      <c r="C84" s="169" t="s">
        <v>796</v>
      </c>
      <c r="E84" s="725"/>
      <c r="F84" s="725"/>
      <c r="G84" s="725"/>
      <c r="H84" s="725"/>
      <c r="I84" s="725"/>
      <c r="J84" s="725"/>
      <c r="K84" s="725"/>
      <c r="L84" s="725"/>
      <c r="M84" s="725"/>
      <c r="N84" s="725"/>
      <c r="O84" s="725"/>
      <c r="P84" s="725"/>
      <c r="Q84" s="725"/>
      <c r="R84" s="168"/>
    </row>
    <row r="85" spans="1:18" s="127" customFormat="1">
      <c r="B85" s="125"/>
      <c r="C85" s="169" t="s">
        <v>820</v>
      </c>
      <c r="E85" s="725"/>
      <c r="F85" s="725"/>
      <c r="G85" s="725"/>
      <c r="H85" s="725"/>
      <c r="I85" s="725"/>
      <c r="J85" s="725"/>
      <c r="K85" s="725"/>
      <c r="L85" s="725"/>
      <c r="M85" s="725"/>
      <c r="N85" s="725"/>
      <c r="O85" s="725"/>
      <c r="P85" s="725"/>
      <c r="Q85" s="725"/>
      <c r="R85" s="168"/>
    </row>
    <row r="86" spans="1:18" s="127" customFormat="1" ht="11.45" customHeight="1">
      <c r="B86" s="125"/>
      <c r="C86" s="155" t="s">
        <v>798</v>
      </c>
      <c r="D86" s="1086" t="s">
        <v>799</v>
      </c>
      <c r="E86" s="1086"/>
      <c r="F86" s="1086"/>
      <c r="G86" s="1086"/>
      <c r="H86" s="128"/>
      <c r="I86" s="1105" t="s">
        <v>821</v>
      </c>
      <c r="J86" s="1105"/>
      <c r="K86" s="1105"/>
      <c r="L86" s="1105"/>
      <c r="M86" s="1105"/>
      <c r="N86" s="128"/>
      <c r="O86" s="1084"/>
      <c r="P86" s="1097"/>
      <c r="Q86" s="1097"/>
      <c r="R86" s="168"/>
    </row>
    <row r="87" spans="1:18" s="5" customFormat="1" ht="13.35" customHeight="1">
      <c r="B87" s="20"/>
      <c r="C87" s="155" t="s">
        <v>822</v>
      </c>
      <c r="D87" s="1086" t="s">
        <v>823</v>
      </c>
      <c r="E87" s="1086"/>
      <c r="F87" s="1086"/>
      <c r="G87" s="1086"/>
      <c r="H87" s="154"/>
      <c r="I87" s="1091" t="s">
        <v>821</v>
      </c>
      <c r="J87" s="1091"/>
      <c r="K87" s="1091"/>
      <c r="L87" s="1091"/>
      <c r="M87" s="1091"/>
      <c r="N87" s="128"/>
      <c r="O87" s="1084" t="s">
        <v>722</v>
      </c>
      <c r="P87" s="1097"/>
      <c r="Q87" s="1097"/>
      <c r="R87" s="163"/>
    </row>
    <row r="88" spans="1:18" s="5" customFormat="1" ht="13.35" customHeight="1">
      <c r="B88" s="20"/>
      <c r="C88" s="155" t="s">
        <v>824</v>
      </c>
      <c r="D88" s="1086" t="s">
        <v>825</v>
      </c>
      <c r="E88" s="1086"/>
      <c r="F88" s="1086"/>
      <c r="G88" s="1086"/>
      <c r="H88" s="128"/>
      <c r="I88" s="1091" t="s">
        <v>826</v>
      </c>
      <c r="J88" s="1091"/>
      <c r="K88" s="1091"/>
      <c r="L88" s="1091"/>
      <c r="M88" s="1091"/>
      <c r="N88" s="128"/>
      <c r="O88" s="1084" t="s">
        <v>722</v>
      </c>
      <c r="P88" s="1097"/>
      <c r="Q88" s="1097"/>
      <c r="R88" s="163"/>
    </row>
    <row r="89" spans="1:18" s="5" customFormat="1" ht="24" customHeight="1">
      <c r="B89" s="20"/>
      <c r="C89" s="719" t="s">
        <v>827</v>
      </c>
      <c r="D89" s="1091" t="s">
        <v>828</v>
      </c>
      <c r="E89" s="1091"/>
      <c r="F89" s="1091"/>
      <c r="G89" s="1091"/>
      <c r="H89" s="743"/>
      <c r="I89" s="1091" t="s">
        <v>826</v>
      </c>
      <c r="J89" s="1091"/>
      <c r="K89" s="1091"/>
      <c r="L89" s="1091"/>
      <c r="M89" s="1091"/>
      <c r="N89" s="743"/>
      <c r="O89" s="1084" t="s">
        <v>722</v>
      </c>
      <c r="P89" s="1097"/>
      <c r="Q89" s="1097"/>
      <c r="R89" s="163"/>
    </row>
    <row r="90" spans="1:18" s="5" customFormat="1" ht="24" customHeight="1">
      <c r="B90" s="20"/>
      <c r="C90" s="155" t="s">
        <v>829</v>
      </c>
      <c r="D90" s="1086" t="s">
        <v>830</v>
      </c>
      <c r="E90" s="1086"/>
      <c r="F90" s="1086"/>
      <c r="G90" s="1086"/>
      <c r="H90" s="128"/>
      <c r="I90" s="1091" t="s">
        <v>831</v>
      </c>
      <c r="J90" s="1091"/>
      <c r="K90" s="1091"/>
      <c r="L90" s="1091"/>
      <c r="M90" s="1091"/>
      <c r="N90" s="128"/>
      <c r="O90" s="1084" t="s">
        <v>722</v>
      </c>
      <c r="P90" s="1097"/>
      <c r="Q90" s="1097"/>
      <c r="R90" s="163"/>
    </row>
    <row r="91" spans="1:18" s="5" customFormat="1">
      <c r="B91" s="20"/>
      <c r="C91" s="170"/>
      <c r="D91" s="21"/>
      <c r="E91" s="21"/>
      <c r="F91" s="21"/>
      <c r="G91" s="22"/>
      <c r="H91" s="22"/>
      <c r="I91" s="22"/>
      <c r="J91" s="22"/>
      <c r="K91" s="22"/>
      <c r="L91" s="22"/>
      <c r="M91" s="22"/>
      <c r="N91" s="22"/>
      <c r="O91" s="167"/>
      <c r="P91" s="167"/>
      <c r="Q91" s="22"/>
      <c r="R91" s="163"/>
    </row>
    <row r="92" spans="1:18" s="127" customFormat="1">
      <c r="A92" s="124"/>
      <c r="B92" s="125"/>
      <c r="C92" s="157" t="s">
        <v>832</v>
      </c>
      <c r="D92" s="126"/>
      <c r="E92" s="724"/>
      <c r="F92" s="724"/>
      <c r="G92" s="724"/>
      <c r="H92" s="724"/>
      <c r="I92" s="724"/>
      <c r="J92" s="724"/>
      <c r="K92" s="724"/>
      <c r="L92" s="724"/>
      <c r="M92" s="724"/>
      <c r="N92" s="724"/>
      <c r="O92" s="724"/>
      <c r="P92" s="724"/>
      <c r="Q92" s="724"/>
      <c r="R92" s="168"/>
    </row>
    <row r="93" spans="1:18" s="127" customFormat="1">
      <c r="B93" s="125"/>
      <c r="C93" s="169" t="s">
        <v>796</v>
      </c>
      <c r="E93" s="725"/>
      <c r="F93" s="725"/>
      <c r="G93" s="725"/>
      <c r="H93" s="725"/>
      <c r="I93" s="725"/>
      <c r="J93" s="725"/>
      <c r="K93" s="725"/>
      <c r="L93" s="725"/>
      <c r="M93" s="725"/>
      <c r="N93" s="725"/>
      <c r="O93" s="725"/>
      <c r="P93" s="725"/>
      <c r="Q93" s="725"/>
      <c r="R93" s="168"/>
    </row>
    <row r="94" spans="1:18" s="127" customFormat="1">
      <c r="B94" s="125"/>
      <c r="C94" s="169" t="s">
        <v>833</v>
      </c>
      <c r="E94" s="725"/>
      <c r="F94" s="725"/>
      <c r="G94" s="725"/>
      <c r="H94" s="725"/>
      <c r="I94" s="725"/>
      <c r="J94" s="725"/>
      <c r="K94" s="725"/>
      <c r="L94" s="725"/>
      <c r="M94" s="725"/>
      <c r="N94" s="725"/>
      <c r="O94" s="725"/>
      <c r="P94" s="725"/>
      <c r="Q94" s="725"/>
      <c r="R94" s="168"/>
    </row>
    <row r="95" spans="1:18" s="127" customFormat="1" ht="14.1" customHeight="1">
      <c r="B95" s="125"/>
      <c r="C95" s="155" t="s">
        <v>798</v>
      </c>
      <c r="D95" s="1086" t="s">
        <v>799</v>
      </c>
      <c r="E95" s="1086"/>
      <c r="F95" s="1086"/>
      <c r="G95" s="1086"/>
      <c r="H95" s="128"/>
      <c r="I95" s="1086" t="s">
        <v>834</v>
      </c>
      <c r="J95" s="1086"/>
      <c r="K95" s="1086"/>
      <c r="L95" s="1086"/>
      <c r="M95" s="1086"/>
      <c r="N95" s="128"/>
      <c r="O95" s="1084"/>
      <c r="P95" s="1097"/>
      <c r="Q95" s="1097"/>
      <c r="R95" s="168"/>
    </row>
    <row r="96" spans="1:18" s="5" customFormat="1" ht="35.1" customHeight="1">
      <c r="B96" s="20"/>
      <c r="C96" s="155" t="s">
        <v>835</v>
      </c>
      <c r="D96" s="1086" t="s">
        <v>836</v>
      </c>
      <c r="E96" s="1086"/>
      <c r="F96" s="1086"/>
      <c r="G96" s="1086"/>
      <c r="H96" s="154"/>
      <c r="I96" s="1086" t="s">
        <v>837</v>
      </c>
      <c r="J96" s="1086"/>
      <c r="K96" s="1086"/>
      <c r="L96" s="1086"/>
      <c r="M96" s="1086"/>
      <c r="N96" s="128"/>
      <c r="O96" s="1084" t="s">
        <v>838</v>
      </c>
      <c r="P96" s="1097"/>
      <c r="Q96" s="1097"/>
      <c r="R96" s="163"/>
    </row>
    <row r="97" spans="1:18" s="5" customFormat="1" ht="35.450000000000003" customHeight="1">
      <c r="B97" s="20"/>
      <c r="C97" s="155" t="s">
        <v>839</v>
      </c>
      <c r="D97" s="1086" t="s">
        <v>840</v>
      </c>
      <c r="E97" s="1086"/>
      <c r="F97" s="1086"/>
      <c r="G97" s="1086"/>
      <c r="H97" s="128"/>
      <c r="I97" s="1086" t="s">
        <v>837</v>
      </c>
      <c r="J97" s="1086"/>
      <c r="K97" s="1086"/>
      <c r="L97" s="1086"/>
      <c r="M97" s="1086"/>
      <c r="N97" s="128"/>
      <c r="O97" s="1084" t="s">
        <v>838</v>
      </c>
      <c r="P97" s="1097"/>
      <c r="Q97" s="1097"/>
      <c r="R97" s="163"/>
    </row>
    <row r="98" spans="1:18" s="5" customFormat="1" ht="22.5" customHeight="1">
      <c r="B98" s="20"/>
      <c r="C98" s="155" t="s">
        <v>841</v>
      </c>
      <c r="D98" s="1086" t="s">
        <v>842</v>
      </c>
      <c r="E98" s="1086"/>
      <c r="F98" s="1086"/>
      <c r="G98" s="1086"/>
      <c r="H98" s="128"/>
      <c r="I98" s="1093" t="s">
        <v>843</v>
      </c>
      <c r="J98" s="1093"/>
      <c r="K98" s="1093"/>
      <c r="L98" s="1093"/>
      <c r="M98" s="1093"/>
      <c r="N98" s="128"/>
      <c r="O98" s="1084" t="s">
        <v>838</v>
      </c>
      <c r="P98" s="1097"/>
      <c r="Q98" s="1097"/>
      <c r="R98" s="163"/>
    </row>
    <row r="99" spans="1:18" s="5" customFormat="1">
      <c r="B99" s="20"/>
      <c r="C99" s="170"/>
      <c r="D99" s="21"/>
      <c r="E99" s="21"/>
      <c r="F99" s="21"/>
      <c r="G99" s="22"/>
      <c r="H99" s="22"/>
      <c r="I99" s="22"/>
      <c r="J99" s="22"/>
      <c r="K99" s="22"/>
      <c r="L99" s="22"/>
      <c r="M99" s="22"/>
      <c r="N99" s="22"/>
      <c r="O99" s="167"/>
      <c r="P99" s="167"/>
      <c r="Q99" s="22"/>
      <c r="R99" s="163"/>
    </row>
    <row r="100" spans="1:18" s="127" customFormat="1">
      <c r="A100" s="124"/>
      <c r="B100" s="125"/>
      <c r="C100" s="157" t="s">
        <v>844</v>
      </c>
      <c r="D100" s="126"/>
      <c r="E100" s="724"/>
      <c r="F100" s="724"/>
      <c r="G100" s="724"/>
      <c r="H100" s="724"/>
      <c r="I100" s="724"/>
      <c r="J100" s="724"/>
      <c r="K100" s="724"/>
      <c r="L100" s="724"/>
      <c r="M100" s="724"/>
      <c r="N100" s="724"/>
      <c r="O100" s="724"/>
      <c r="P100" s="724"/>
      <c r="Q100" s="724"/>
      <c r="R100" s="168"/>
    </row>
    <row r="101" spans="1:18" s="127" customFormat="1">
      <c r="B101" s="125"/>
      <c r="C101" s="169" t="s">
        <v>796</v>
      </c>
      <c r="E101" s="725"/>
      <c r="F101" s="725"/>
      <c r="G101" s="725"/>
      <c r="H101" s="725"/>
      <c r="I101" s="725"/>
      <c r="J101" s="725"/>
      <c r="K101" s="725"/>
      <c r="L101" s="725"/>
      <c r="M101" s="725"/>
      <c r="N101" s="725"/>
      <c r="O101" s="725"/>
      <c r="P101" s="725"/>
      <c r="Q101" s="725"/>
      <c r="R101" s="168"/>
    </row>
    <row r="102" spans="1:18" s="127" customFormat="1">
      <c r="B102" s="125"/>
      <c r="C102" s="169" t="s">
        <v>845</v>
      </c>
      <c r="E102" s="725"/>
      <c r="F102" s="725"/>
      <c r="G102" s="725"/>
      <c r="H102" s="725"/>
      <c r="I102" s="725"/>
      <c r="J102" s="725"/>
      <c r="K102" s="725"/>
      <c r="L102" s="725"/>
      <c r="M102" s="725"/>
      <c r="N102" s="725"/>
      <c r="O102" s="725"/>
      <c r="P102" s="725"/>
      <c r="Q102" s="725"/>
      <c r="R102" s="168"/>
    </row>
    <row r="103" spans="1:18" s="127" customFormat="1" ht="13.5" customHeight="1">
      <c r="B103" s="125"/>
      <c r="C103" s="155" t="s">
        <v>798</v>
      </c>
      <c r="D103" s="1086" t="s">
        <v>799</v>
      </c>
      <c r="E103" s="1086"/>
      <c r="F103" s="1086"/>
      <c r="G103" s="1086"/>
      <c r="H103" s="128"/>
      <c r="I103" s="1086" t="s">
        <v>846</v>
      </c>
      <c r="J103" s="1086"/>
      <c r="K103" s="1086"/>
      <c r="L103" s="1086"/>
      <c r="M103" s="1086"/>
      <c r="N103" s="128"/>
      <c r="O103" s="1084"/>
      <c r="P103" s="1097"/>
      <c r="Q103" s="1097"/>
      <c r="R103" s="168"/>
    </row>
    <row r="104" spans="1:18" s="5" customFormat="1" ht="23.25" customHeight="1">
      <c r="B104" s="20"/>
      <c r="C104" s="155" t="s">
        <v>847</v>
      </c>
      <c r="D104" s="1086" t="s">
        <v>848</v>
      </c>
      <c r="E104" s="1086"/>
      <c r="F104" s="1086"/>
      <c r="G104" s="1086"/>
      <c r="H104" s="128"/>
      <c r="I104" s="1106" t="s">
        <v>849</v>
      </c>
      <c r="J104" s="1106"/>
      <c r="K104" s="1106"/>
      <c r="L104" s="1106"/>
      <c r="M104" s="1106"/>
      <c r="N104" s="128"/>
      <c r="O104" s="1084" t="s">
        <v>850</v>
      </c>
      <c r="P104" s="1097"/>
      <c r="Q104" s="1097"/>
      <c r="R104" s="163"/>
    </row>
    <row r="105" spans="1:18" s="5" customFormat="1" ht="24" customHeight="1">
      <c r="B105" s="20"/>
      <c r="C105" s="155" t="s">
        <v>851</v>
      </c>
      <c r="D105" s="1086" t="s">
        <v>852</v>
      </c>
      <c r="E105" s="1086"/>
      <c r="F105" s="1086"/>
      <c r="G105" s="1086"/>
      <c r="H105" s="128"/>
      <c r="I105" s="1106" t="s">
        <v>849</v>
      </c>
      <c r="J105" s="1106"/>
      <c r="K105" s="1106"/>
      <c r="L105" s="1106"/>
      <c r="M105" s="1106"/>
      <c r="N105" s="128"/>
      <c r="O105" s="1084" t="s">
        <v>850</v>
      </c>
      <c r="P105" s="1097"/>
      <c r="Q105" s="1097"/>
      <c r="R105" s="163"/>
    </row>
    <row r="106" spans="1:18" s="5" customFormat="1" ht="25.7" customHeight="1">
      <c r="B106" s="20"/>
      <c r="C106" s="155" t="s">
        <v>853</v>
      </c>
      <c r="D106" s="1086" t="s">
        <v>854</v>
      </c>
      <c r="E106" s="1086"/>
      <c r="F106" s="1086"/>
      <c r="G106" s="1086"/>
      <c r="H106" s="128"/>
      <c r="I106" s="1106" t="s">
        <v>855</v>
      </c>
      <c r="J106" s="1106"/>
      <c r="K106" s="1106"/>
      <c r="L106" s="1106"/>
      <c r="M106" s="1106"/>
      <c r="N106" s="128"/>
      <c r="O106" s="1084" t="s">
        <v>850</v>
      </c>
      <c r="P106" s="1097"/>
      <c r="Q106" s="1097"/>
      <c r="R106" s="163"/>
    </row>
    <row r="107" spans="1:18" s="5" customFormat="1" ht="24" customHeight="1">
      <c r="B107" s="20"/>
      <c r="C107" s="155" t="s">
        <v>856</v>
      </c>
      <c r="D107" s="1086" t="s">
        <v>857</v>
      </c>
      <c r="E107" s="1086"/>
      <c r="F107" s="1086"/>
      <c r="G107" s="1086"/>
      <c r="H107" s="128"/>
      <c r="I107" s="1106" t="s">
        <v>849</v>
      </c>
      <c r="J107" s="1106"/>
      <c r="K107" s="1106"/>
      <c r="L107" s="1106"/>
      <c r="M107" s="1106"/>
      <c r="N107" s="128"/>
      <c r="O107" s="1084" t="s">
        <v>850</v>
      </c>
      <c r="P107" s="1097"/>
      <c r="Q107" s="1097"/>
      <c r="R107" s="163"/>
    </row>
    <row r="108" spans="1:18" s="5" customFormat="1" ht="11.45" customHeight="1">
      <c r="B108" s="20"/>
      <c r="C108" s="155" t="s">
        <v>858</v>
      </c>
      <c r="D108" s="1086" t="s">
        <v>859</v>
      </c>
      <c r="E108" s="1086"/>
      <c r="F108" s="1086"/>
      <c r="G108" s="1086"/>
      <c r="H108" s="128"/>
      <c r="I108" s="1086" t="s">
        <v>860</v>
      </c>
      <c r="J108" s="1086"/>
      <c r="K108" s="1086"/>
      <c r="L108" s="1086"/>
      <c r="M108" s="1086"/>
      <c r="N108" s="128"/>
      <c r="O108" s="1084" t="s">
        <v>850</v>
      </c>
      <c r="P108" s="1084"/>
      <c r="Q108" s="1084"/>
      <c r="R108" s="163"/>
    </row>
    <row r="109" spans="1:18" s="5" customFormat="1" ht="11.25" customHeight="1">
      <c r="B109" s="20"/>
      <c r="C109" s="167"/>
      <c r="D109" s="1067"/>
      <c r="E109" s="1067"/>
      <c r="F109" s="1067"/>
      <c r="G109" s="1067"/>
      <c r="H109" s="165"/>
      <c r="I109" s="1106" t="s">
        <v>849</v>
      </c>
      <c r="J109" s="1106"/>
      <c r="K109" s="1106"/>
      <c r="L109" s="1106"/>
      <c r="M109" s="1106"/>
      <c r="N109" s="165"/>
      <c r="O109" s="1101"/>
      <c r="P109" s="1101"/>
      <c r="Q109" s="1101"/>
      <c r="R109" s="163"/>
    </row>
    <row r="110" spans="1:18" s="5" customFormat="1" ht="15">
      <c r="B110" s="20"/>
      <c r="C110" s="167"/>
      <c r="D110" s="58"/>
      <c r="E110" s="58"/>
      <c r="F110" s="58"/>
      <c r="G110" s="718"/>
      <c r="H110" s="718"/>
      <c r="I110" s="1067"/>
      <c r="J110" s="1067"/>
      <c r="K110" s="1067"/>
      <c r="L110" s="1067"/>
      <c r="M110" s="1067"/>
      <c r="N110" s="723"/>
      <c r="O110" s="1101"/>
      <c r="P110" s="1109"/>
      <c r="Q110" s="1109"/>
      <c r="R110" s="163"/>
    </row>
    <row r="111" spans="1:18" s="127" customFormat="1">
      <c r="A111" s="124"/>
      <c r="B111" s="125"/>
      <c r="C111" s="157" t="s">
        <v>861</v>
      </c>
      <c r="D111" s="126"/>
      <c r="E111" s="724"/>
      <c r="F111" s="724"/>
      <c r="G111" s="724"/>
      <c r="H111" s="724"/>
      <c r="I111" s="724"/>
      <c r="J111" s="724"/>
      <c r="K111" s="724"/>
      <c r="L111" s="724"/>
      <c r="M111" s="724"/>
      <c r="N111" s="724"/>
      <c r="O111" s="724"/>
      <c r="P111" s="724"/>
      <c r="Q111" s="724"/>
      <c r="R111" s="168"/>
    </row>
    <row r="112" spans="1:18" s="127" customFormat="1">
      <c r="B112" s="125"/>
      <c r="C112" s="169" t="s">
        <v>796</v>
      </c>
      <c r="E112" s="725"/>
      <c r="F112" s="725"/>
      <c r="G112" s="725"/>
      <c r="H112" s="725"/>
      <c r="I112" s="725"/>
      <c r="J112" s="725"/>
      <c r="K112" s="725"/>
      <c r="L112" s="725"/>
      <c r="M112" s="725"/>
      <c r="N112" s="725"/>
      <c r="O112" s="725"/>
      <c r="P112" s="725"/>
      <c r="Q112" s="725"/>
      <c r="R112" s="168"/>
    </row>
    <row r="113" spans="1:18" s="127" customFormat="1">
      <c r="B113" s="125"/>
      <c r="C113" s="169" t="s">
        <v>862</v>
      </c>
      <c r="E113" s="725"/>
      <c r="F113" s="725"/>
      <c r="G113" s="725"/>
      <c r="H113" s="725"/>
      <c r="I113" s="725"/>
      <c r="J113" s="725"/>
      <c r="K113" s="725"/>
      <c r="L113" s="725"/>
      <c r="M113" s="725"/>
      <c r="N113" s="725"/>
      <c r="O113" s="725"/>
      <c r="P113" s="725"/>
      <c r="Q113" s="725"/>
      <c r="R113" s="168"/>
    </row>
    <row r="114" spans="1:18" s="127" customFormat="1" ht="15.6" customHeight="1">
      <c r="B114" s="125"/>
      <c r="C114" s="155" t="s">
        <v>798</v>
      </c>
      <c r="D114" s="1086" t="s">
        <v>799</v>
      </c>
      <c r="E114" s="1086"/>
      <c r="F114" s="1086"/>
      <c r="G114" s="1086"/>
      <c r="H114" s="128"/>
      <c r="I114" s="1086" t="s">
        <v>863</v>
      </c>
      <c r="J114" s="1086"/>
      <c r="K114" s="1086"/>
      <c r="L114" s="1086"/>
      <c r="M114" s="1086"/>
      <c r="N114" s="128"/>
      <c r="O114" s="1084"/>
      <c r="P114" s="1097"/>
      <c r="Q114" s="1097"/>
      <c r="R114" s="168"/>
    </row>
    <row r="115" spans="1:18" s="5" customFormat="1" ht="23.1" customHeight="1">
      <c r="B115" s="20"/>
      <c r="C115" s="155" t="s">
        <v>864</v>
      </c>
      <c r="D115" s="1086" t="s">
        <v>865</v>
      </c>
      <c r="E115" s="1086"/>
      <c r="F115" s="1086"/>
      <c r="G115" s="1086"/>
      <c r="H115" s="128"/>
      <c r="I115" s="1086" t="s">
        <v>863</v>
      </c>
      <c r="J115" s="1086"/>
      <c r="K115" s="1086"/>
      <c r="L115" s="1086"/>
      <c r="M115" s="1086"/>
      <c r="N115" s="128"/>
      <c r="O115" s="1084" t="s">
        <v>866</v>
      </c>
      <c r="P115" s="1097"/>
      <c r="Q115" s="1097"/>
      <c r="R115" s="163"/>
    </row>
    <row r="116" spans="1:18" s="5" customFormat="1" ht="23.1" customHeight="1">
      <c r="B116" s="20"/>
      <c r="C116" s="155" t="s">
        <v>867</v>
      </c>
      <c r="D116" s="1086" t="s">
        <v>868</v>
      </c>
      <c r="E116" s="1086"/>
      <c r="F116" s="1086"/>
      <c r="G116" s="1086"/>
      <c r="H116" s="128"/>
      <c r="I116" s="1086" t="s">
        <v>869</v>
      </c>
      <c r="J116" s="1086"/>
      <c r="K116" s="1086"/>
      <c r="L116" s="1086"/>
      <c r="M116" s="1086"/>
      <c r="N116" s="128"/>
      <c r="O116" s="1084" t="s">
        <v>866</v>
      </c>
      <c r="P116" s="1097"/>
      <c r="Q116" s="1097"/>
      <c r="R116" s="163"/>
    </row>
    <row r="117" spans="1:18" s="5" customFormat="1" ht="23.1" customHeight="1">
      <c r="B117" s="20"/>
      <c r="C117" s="155" t="s">
        <v>870</v>
      </c>
      <c r="D117" s="1086" t="s">
        <v>871</v>
      </c>
      <c r="E117" s="1086"/>
      <c r="F117" s="1086"/>
      <c r="G117" s="1086"/>
      <c r="H117" s="128"/>
      <c r="I117" s="1086" t="s">
        <v>872</v>
      </c>
      <c r="J117" s="1086"/>
      <c r="K117" s="1086"/>
      <c r="L117" s="1086"/>
      <c r="M117" s="1086"/>
      <c r="N117" s="128"/>
      <c r="O117" s="1084" t="s">
        <v>866</v>
      </c>
      <c r="P117" s="1097"/>
      <c r="Q117" s="1097"/>
      <c r="R117" s="163"/>
    </row>
    <row r="118" spans="1:18" s="5" customFormat="1" ht="23.1" customHeight="1">
      <c r="B118" s="20"/>
      <c r="C118" s="155" t="s">
        <v>873</v>
      </c>
      <c r="D118" s="1086" t="s">
        <v>874</v>
      </c>
      <c r="E118" s="1086"/>
      <c r="F118" s="1086"/>
      <c r="G118" s="1086"/>
      <c r="H118" s="128"/>
      <c r="I118" s="1086" t="s">
        <v>869</v>
      </c>
      <c r="J118" s="1086"/>
      <c r="K118" s="1086"/>
      <c r="L118" s="1086"/>
      <c r="M118" s="1086"/>
      <c r="N118" s="128"/>
      <c r="O118" s="1084" t="s">
        <v>866</v>
      </c>
      <c r="P118" s="1097"/>
      <c r="Q118" s="1097"/>
      <c r="R118" s="163"/>
    </row>
    <row r="119" spans="1:18" s="5" customFormat="1" ht="23.1" customHeight="1">
      <c r="B119" s="20"/>
      <c r="C119" s="155" t="s">
        <v>875</v>
      </c>
      <c r="D119" s="1086" t="s">
        <v>876</v>
      </c>
      <c r="E119" s="1086"/>
      <c r="F119" s="1086"/>
      <c r="G119" s="1086"/>
      <c r="H119" s="128"/>
      <c r="I119" s="1107" t="s">
        <v>877</v>
      </c>
      <c r="J119" s="1107"/>
      <c r="K119" s="1107"/>
      <c r="L119" s="1107"/>
      <c r="M119" s="1107"/>
      <c r="N119" s="128"/>
      <c r="O119" s="1084" t="s">
        <v>866</v>
      </c>
      <c r="P119" s="1097"/>
      <c r="Q119" s="1097"/>
      <c r="R119" s="163"/>
    </row>
    <row r="120" spans="1:18" s="5" customFormat="1" ht="15">
      <c r="B120" s="20"/>
      <c r="C120" s="170"/>
      <c r="D120" s="21"/>
      <c r="E120" s="21"/>
      <c r="F120" s="21"/>
      <c r="G120" s="22"/>
      <c r="H120" s="22"/>
      <c r="I120" s="1068"/>
      <c r="J120" s="1068"/>
      <c r="K120" s="1068"/>
      <c r="L120" s="1068"/>
      <c r="M120" s="1068"/>
      <c r="N120" s="22"/>
      <c r="O120" s="1101"/>
      <c r="P120" s="1109"/>
      <c r="Q120" s="1109"/>
      <c r="R120" s="163"/>
    </row>
    <row r="121" spans="1:18" s="127" customFormat="1">
      <c r="A121" s="124"/>
      <c r="B121" s="125"/>
      <c r="C121" s="157" t="s">
        <v>878</v>
      </c>
      <c r="D121" s="126"/>
      <c r="E121" s="724"/>
      <c r="F121" s="724"/>
      <c r="G121" s="724"/>
      <c r="H121" s="724"/>
      <c r="I121" s="724"/>
      <c r="J121" s="724"/>
      <c r="K121" s="724"/>
      <c r="L121" s="724"/>
      <c r="M121" s="724"/>
      <c r="N121" s="724"/>
      <c r="O121" s="724"/>
      <c r="P121" s="724"/>
      <c r="Q121" s="724"/>
      <c r="R121" s="168"/>
    </row>
    <row r="122" spans="1:18" s="127" customFormat="1">
      <c r="B122" s="125"/>
      <c r="C122" s="169" t="s">
        <v>796</v>
      </c>
      <c r="E122" s="725"/>
      <c r="F122" s="725"/>
      <c r="G122" s="725"/>
      <c r="H122" s="725"/>
      <c r="I122" s="725"/>
      <c r="J122" s="725"/>
      <c r="K122" s="725"/>
      <c r="L122" s="725"/>
      <c r="M122" s="725"/>
      <c r="N122" s="725"/>
      <c r="O122" s="725"/>
      <c r="P122" s="725"/>
      <c r="Q122" s="725"/>
      <c r="R122" s="168"/>
    </row>
    <row r="123" spans="1:18" s="127" customFormat="1">
      <c r="B123" s="125"/>
      <c r="C123" s="169" t="s">
        <v>879</v>
      </c>
      <c r="E123" s="725"/>
      <c r="F123" s="725"/>
      <c r="G123" s="725"/>
      <c r="H123" s="725"/>
      <c r="I123" s="725"/>
      <c r="J123" s="725"/>
      <c r="K123" s="725"/>
      <c r="L123" s="725"/>
      <c r="M123" s="725"/>
      <c r="N123" s="725"/>
      <c r="O123" s="725"/>
      <c r="P123" s="725"/>
      <c r="Q123" s="725"/>
      <c r="R123" s="168"/>
    </row>
    <row r="124" spans="1:18" s="127" customFormat="1" ht="12.75" customHeight="1">
      <c r="B124" s="125"/>
      <c r="C124" s="155" t="s">
        <v>798</v>
      </c>
      <c r="D124" s="1086" t="s">
        <v>799</v>
      </c>
      <c r="E124" s="1086"/>
      <c r="F124" s="1086"/>
      <c r="G124" s="1086"/>
      <c r="H124" s="154"/>
      <c r="I124" s="1086" t="s">
        <v>738</v>
      </c>
      <c r="J124" s="1086"/>
      <c r="K124" s="1086"/>
      <c r="L124" s="1086"/>
      <c r="M124" s="1086"/>
      <c r="N124" s="128"/>
      <c r="O124" s="1084"/>
      <c r="P124" s="1097"/>
      <c r="Q124" s="1097"/>
      <c r="R124" s="168"/>
    </row>
    <row r="125" spans="1:18" s="5" customFormat="1" ht="14.1" customHeight="1">
      <c r="B125" s="20"/>
      <c r="C125" s="155" t="s">
        <v>880</v>
      </c>
      <c r="D125" s="1086" t="s">
        <v>881</v>
      </c>
      <c r="E125" s="1086"/>
      <c r="F125" s="1086"/>
      <c r="G125" s="1086"/>
      <c r="H125" s="128"/>
      <c r="I125" s="1086" t="s">
        <v>738</v>
      </c>
      <c r="J125" s="1086"/>
      <c r="K125" s="1086"/>
      <c r="L125" s="1086"/>
      <c r="M125" s="1086"/>
      <c r="N125" s="128"/>
      <c r="O125" s="1084" t="s">
        <v>882</v>
      </c>
      <c r="P125" s="1084"/>
      <c r="Q125" s="1084"/>
      <c r="R125" s="163"/>
    </row>
    <row r="126" spans="1:18" s="5" customFormat="1" ht="12.75" customHeight="1">
      <c r="B126" s="20"/>
      <c r="C126" s="167"/>
      <c r="D126" s="1067"/>
      <c r="E126" s="1067"/>
      <c r="F126" s="1067"/>
      <c r="G126" s="1067"/>
      <c r="H126" s="165"/>
      <c r="I126" s="1089" t="s">
        <v>883</v>
      </c>
      <c r="J126" s="1086"/>
      <c r="K126" s="1086"/>
      <c r="L126" s="1086"/>
      <c r="M126" s="1086"/>
      <c r="N126" s="165"/>
      <c r="O126" s="1101"/>
      <c r="P126" s="1101"/>
      <c r="Q126" s="1101"/>
      <c r="R126" s="163"/>
    </row>
    <row r="127" spans="1:18" s="5" customFormat="1" ht="14.25" customHeight="1">
      <c r="B127" s="20"/>
      <c r="C127" s="167"/>
      <c r="D127" s="1067"/>
      <c r="E127" s="1067"/>
      <c r="F127" s="1067"/>
      <c r="G127" s="1067"/>
      <c r="H127" s="165"/>
      <c r="I127" s="1089" t="s">
        <v>884</v>
      </c>
      <c r="J127" s="1086"/>
      <c r="K127" s="1086"/>
      <c r="L127" s="1086"/>
      <c r="M127" s="1086"/>
      <c r="N127" s="165"/>
      <c r="O127" s="1101"/>
      <c r="P127" s="1101"/>
      <c r="Q127" s="1101"/>
      <c r="R127" s="163"/>
    </row>
    <row r="128" spans="1:18" s="5" customFormat="1" ht="14.25" customHeight="1">
      <c r="B128" s="20"/>
      <c r="C128" s="167"/>
      <c r="D128" s="1067"/>
      <c r="E128" s="1067"/>
      <c r="F128" s="1067"/>
      <c r="G128" s="1067"/>
      <c r="H128" s="165"/>
      <c r="I128" s="1089" t="s">
        <v>885</v>
      </c>
      <c r="J128" s="1086"/>
      <c r="K128" s="1086"/>
      <c r="L128" s="1086"/>
      <c r="M128" s="1086"/>
      <c r="N128" s="165"/>
      <c r="O128" s="1101"/>
      <c r="P128" s="1101"/>
      <c r="Q128" s="1101"/>
      <c r="R128" s="163"/>
    </row>
    <row r="129" spans="1:18" s="5" customFormat="1" ht="18" customHeight="1">
      <c r="B129" s="20"/>
      <c r="C129" s="167"/>
      <c r="D129" s="1087"/>
      <c r="E129" s="1087"/>
      <c r="F129" s="1087"/>
      <c r="G129" s="1087"/>
      <c r="H129" s="165"/>
      <c r="I129" s="1089" t="s">
        <v>886</v>
      </c>
      <c r="J129" s="1086"/>
      <c r="K129" s="1086"/>
      <c r="L129" s="1086"/>
      <c r="M129" s="1086"/>
      <c r="N129" s="165"/>
      <c r="O129" s="1085"/>
      <c r="P129" s="1085"/>
      <c r="Q129" s="1085"/>
      <c r="R129" s="163"/>
    </row>
    <row r="130" spans="1:18" s="5" customFormat="1" ht="29.45" customHeight="1">
      <c r="B130" s="20"/>
      <c r="C130" s="155" t="s">
        <v>887</v>
      </c>
      <c r="D130" s="1086" t="s">
        <v>888</v>
      </c>
      <c r="E130" s="1086"/>
      <c r="F130" s="1086"/>
      <c r="G130" s="1086"/>
      <c r="H130" s="154"/>
      <c r="I130" s="1086" t="s">
        <v>738</v>
      </c>
      <c r="J130" s="1086"/>
      <c r="K130" s="1086"/>
      <c r="L130" s="1086"/>
      <c r="M130" s="1086"/>
      <c r="N130" s="128"/>
      <c r="O130" s="1084" t="s">
        <v>889</v>
      </c>
      <c r="P130" s="1097"/>
      <c r="Q130" s="1097"/>
      <c r="R130" s="163"/>
    </row>
    <row r="131" spans="1:18" s="5" customFormat="1" ht="27" customHeight="1">
      <c r="B131" s="20"/>
      <c r="C131" s="155" t="s">
        <v>890</v>
      </c>
      <c r="D131" s="1086" t="s">
        <v>891</v>
      </c>
      <c r="E131" s="1086"/>
      <c r="F131" s="1086"/>
      <c r="G131" s="1086"/>
      <c r="H131" s="128"/>
      <c r="I131" s="1086" t="s">
        <v>72</v>
      </c>
      <c r="J131" s="1086"/>
      <c r="K131" s="1086"/>
      <c r="L131" s="1086"/>
      <c r="M131" s="1086"/>
      <c r="N131" s="128"/>
      <c r="O131" s="1084" t="s">
        <v>882</v>
      </c>
      <c r="P131" s="1097"/>
      <c r="Q131" s="1097"/>
      <c r="R131" s="163"/>
    </row>
    <row r="132" spans="1:18" s="5" customFormat="1" ht="22.35" customHeight="1">
      <c r="B132" s="20"/>
      <c r="C132" s="155" t="s">
        <v>892</v>
      </c>
      <c r="D132" s="1086" t="s">
        <v>893</v>
      </c>
      <c r="E132" s="1086"/>
      <c r="F132" s="1086"/>
      <c r="G132" s="1086"/>
      <c r="H132" s="128"/>
      <c r="I132" s="1086" t="s">
        <v>894</v>
      </c>
      <c r="J132" s="1086"/>
      <c r="K132" s="1086"/>
      <c r="L132" s="1086"/>
      <c r="M132" s="1086"/>
      <c r="N132" s="128"/>
      <c r="O132" s="1084" t="s">
        <v>895</v>
      </c>
      <c r="P132" s="1097"/>
      <c r="Q132" s="1097"/>
      <c r="R132" s="163"/>
    </row>
    <row r="133" spans="1:18" s="5" customFormat="1">
      <c r="B133" s="20"/>
      <c r="C133" s="166"/>
      <c r="D133" s="21"/>
      <c r="E133" s="21"/>
      <c r="F133" s="21"/>
      <c r="G133" s="22"/>
      <c r="H133" s="22"/>
      <c r="I133" s="22"/>
      <c r="J133" s="22"/>
      <c r="K133" s="22"/>
      <c r="L133" s="22"/>
      <c r="M133" s="22"/>
      <c r="N133" s="22"/>
      <c r="O133" s="725"/>
      <c r="P133" s="725"/>
      <c r="Q133" s="725"/>
      <c r="R133" s="163"/>
    </row>
    <row r="134" spans="1:18" s="127" customFormat="1">
      <c r="A134" s="124"/>
      <c r="B134" s="125"/>
      <c r="C134" s="157" t="s">
        <v>896</v>
      </c>
      <c r="D134" s="126"/>
      <c r="E134" s="724"/>
      <c r="F134" s="724"/>
      <c r="G134" s="724"/>
      <c r="H134" s="724"/>
      <c r="I134" s="724"/>
      <c r="J134" s="724"/>
      <c r="K134" s="724"/>
      <c r="L134" s="724"/>
      <c r="M134" s="724"/>
      <c r="N134" s="724"/>
      <c r="O134" s="724"/>
      <c r="P134" s="724"/>
      <c r="Q134" s="724"/>
      <c r="R134" s="168"/>
    </row>
    <row r="135" spans="1:18" s="127" customFormat="1">
      <c r="B135" s="125"/>
      <c r="C135" s="169" t="s">
        <v>796</v>
      </c>
      <c r="E135" s="725"/>
      <c r="F135" s="725"/>
      <c r="G135" s="725"/>
      <c r="H135" s="725"/>
      <c r="I135" s="725"/>
      <c r="J135" s="725"/>
      <c r="K135" s="725"/>
      <c r="L135" s="725"/>
      <c r="M135" s="725"/>
      <c r="N135" s="725"/>
      <c r="O135" s="725"/>
      <c r="P135" s="725"/>
      <c r="Q135" s="725"/>
      <c r="R135" s="168"/>
    </row>
    <row r="136" spans="1:18" s="127" customFormat="1">
      <c r="B136" s="125"/>
      <c r="C136" s="169" t="s">
        <v>897</v>
      </c>
      <c r="E136" s="725"/>
      <c r="F136" s="725"/>
      <c r="G136" s="725"/>
      <c r="H136" s="725"/>
      <c r="R136" s="168"/>
    </row>
    <row r="137" spans="1:18" s="127" customFormat="1" ht="24.95" customHeight="1">
      <c r="B137" s="125"/>
      <c r="C137" s="155" t="s">
        <v>798</v>
      </c>
      <c r="D137" s="1086" t="s">
        <v>799</v>
      </c>
      <c r="E137" s="1086"/>
      <c r="F137" s="1086"/>
      <c r="G137" s="1086"/>
      <c r="H137" s="1086"/>
      <c r="I137" s="1108" t="s">
        <v>898</v>
      </c>
      <c r="J137" s="1108"/>
      <c r="K137" s="1108"/>
      <c r="L137" s="1108"/>
      <c r="M137" s="1108"/>
      <c r="N137" s="128"/>
      <c r="O137" s="1084"/>
      <c r="P137" s="1097"/>
      <c r="Q137" s="1097"/>
      <c r="R137" s="168"/>
    </row>
    <row r="138" spans="1:18" s="5" customFormat="1" ht="23.1" customHeight="1">
      <c r="B138" s="20"/>
      <c r="C138" s="155" t="s">
        <v>899</v>
      </c>
      <c r="D138" s="1086" t="s">
        <v>900</v>
      </c>
      <c r="E138" s="1086"/>
      <c r="F138" s="1086"/>
      <c r="G138" s="1086"/>
      <c r="H138" s="128"/>
      <c r="I138" s="1106" t="s">
        <v>901</v>
      </c>
      <c r="J138" s="1106"/>
      <c r="K138" s="1106"/>
      <c r="L138" s="1106"/>
      <c r="M138" s="1106"/>
      <c r="N138" s="128"/>
      <c r="O138" s="1084" t="s">
        <v>902</v>
      </c>
      <c r="P138" s="1097"/>
      <c r="Q138" s="1097"/>
      <c r="R138" s="163"/>
    </row>
    <row r="139" spans="1:18" s="5" customFormat="1" ht="23.1" customHeight="1">
      <c r="B139" s="20"/>
      <c r="C139" s="155" t="s">
        <v>903</v>
      </c>
      <c r="D139" s="1086" t="s">
        <v>904</v>
      </c>
      <c r="E139" s="1086"/>
      <c r="F139" s="1086"/>
      <c r="G139" s="1086"/>
      <c r="H139" s="128"/>
      <c r="I139" s="1106" t="s">
        <v>901</v>
      </c>
      <c r="J139" s="1106"/>
      <c r="K139" s="1106"/>
      <c r="L139" s="1106"/>
      <c r="M139" s="1106"/>
      <c r="N139" s="128"/>
      <c r="O139" s="1084" t="s">
        <v>902</v>
      </c>
      <c r="P139" s="1097"/>
      <c r="Q139" s="1097"/>
      <c r="R139" s="163"/>
    </row>
    <row r="140" spans="1:18" s="5" customFormat="1" ht="23.1" customHeight="1">
      <c r="B140" s="20"/>
      <c r="C140" s="155" t="s">
        <v>905</v>
      </c>
      <c r="D140" s="1086" t="s">
        <v>906</v>
      </c>
      <c r="E140" s="1086"/>
      <c r="F140" s="1086"/>
      <c r="G140" s="1086"/>
      <c r="H140" s="128"/>
      <c r="I140" s="1106" t="s">
        <v>901</v>
      </c>
      <c r="J140" s="1106"/>
      <c r="K140" s="1106"/>
      <c r="L140" s="1106"/>
      <c r="M140" s="1106"/>
      <c r="N140" s="128"/>
      <c r="O140" s="1084" t="s">
        <v>902</v>
      </c>
      <c r="P140" s="1097"/>
      <c r="Q140" s="1097"/>
      <c r="R140" s="163"/>
    </row>
    <row r="141" spans="1:18" s="5" customFormat="1" ht="23.1" customHeight="1">
      <c r="B141" s="20"/>
      <c r="C141" s="155" t="s">
        <v>907</v>
      </c>
      <c r="D141" s="1086" t="s">
        <v>908</v>
      </c>
      <c r="E141" s="1086"/>
      <c r="F141" s="1086"/>
      <c r="G141" s="1086"/>
      <c r="H141" s="128"/>
      <c r="I141" s="1106" t="s">
        <v>901</v>
      </c>
      <c r="J141" s="1106"/>
      <c r="K141" s="1106"/>
      <c r="L141" s="1106"/>
      <c r="M141" s="1106"/>
      <c r="N141" s="128"/>
      <c r="O141" s="1084" t="s">
        <v>902</v>
      </c>
      <c r="P141" s="1097"/>
      <c r="Q141" s="1097"/>
      <c r="R141" s="163"/>
    </row>
    <row r="142" spans="1:18" s="5" customFormat="1" ht="23.1" customHeight="1">
      <c r="B142" s="20"/>
      <c r="C142" s="155" t="s">
        <v>909</v>
      </c>
      <c r="D142" s="1086" t="s">
        <v>910</v>
      </c>
      <c r="E142" s="1086"/>
      <c r="F142" s="1086"/>
      <c r="G142" s="1086"/>
      <c r="H142" s="128"/>
      <c r="I142" s="1106" t="s">
        <v>901</v>
      </c>
      <c r="J142" s="1106"/>
      <c r="K142" s="1106"/>
      <c r="L142" s="1106"/>
      <c r="M142" s="1106"/>
      <c r="N142" s="128"/>
      <c r="O142" s="1084" t="s">
        <v>902</v>
      </c>
      <c r="P142" s="1097"/>
      <c r="Q142" s="1097"/>
      <c r="R142" s="163"/>
    </row>
    <row r="143" spans="1:18" s="5" customFormat="1" ht="23.1" customHeight="1">
      <c r="B143" s="20"/>
      <c r="C143" s="155" t="s">
        <v>911</v>
      </c>
      <c r="D143" s="1086" t="s">
        <v>912</v>
      </c>
      <c r="E143" s="1086"/>
      <c r="F143" s="1086"/>
      <c r="G143" s="1086"/>
      <c r="H143" s="128"/>
      <c r="I143" s="1106" t="s">
        <v>913</v>
      </c>
      <c r="J143" s="1106"/>
      <c r="K143" s="1106"/>
      <c r="L143" s="1106"/>
      <c r="M143" s="1106"/>
      <c r="N143" s="128"/>
      <c r="O143" s="1084" t="s">
        <v>902</v>
      </c>
      <c r="P143" s="1097"/>
      <c r="Q143" s="1097"/>
      <c r="R143" s="163"/>
    </row>
    <row r="144" spans="1:18" s="5" customFormat="1" ht="23.1" customHeight="1">
      <c r="B144" s="20"/>
      <c r="C144" s="155" t="s">
        <v>914</v>
      </c>
      <c r="D144" s="1086" t="s">
        <v>915</v>
      </c>
      <c r="E144" s="1086"/>
      <c r="F144" s="1086"/>
      <c r="G144" s="1086"/>
      <c r="H144" s="128"/>
      <c r="I144" s="1086" t="s">
        <v>916</v>
      </c>
      <c r="J144" s="1086"/>
      <c r="K144" s="1086"/>
      <c r="L144" s="1086"/>
      <c r="M144" s="1086"/>
      <c r="N144" s="128"/>
      <c r="O144" s="1084" t="s">
        <v>902</v>
      </c>
      <c r="P144" s="1097"/>
      <c r="Q144" s="1097"/>
      <c r="R144" s="163"/>
    </row>
    <row r="145" spans="1:18" s="5" customFormat="1" ht="11.25" customHeight="1">
      <c r="B145" s="20"/>
      <c r="C145" s="170"/>
      <c r="D145" s="21"/>
      <c r="E145" s="21"/>
      <c r="F145" s="21"/>
      <c r="G145" s="22"/>
      <c r="H145" s="22"/>
      <c r="I145" s="22"/>
      <c r="J145" s="22"/>
      <c r="K145" s="22"/>
      <c r="L145" s="22"/>
      <c r="M145" s="22"/>
      <c r="N145" s="22"/>
      <c r="O145" s="1101"/>
      <c r="P145" s="1109"/>
      <c r="Q145" s="1109"/>
      <c r="R145" s="163"/>
    </row>
    <row r="146" spans="1:18" s="127" customFormat="1">
      <c r="A146" s="124"/>
      <c r="B146" s="125"/>
      <c r="C146" s="157" t="s">
        <v>917</v>
      </c>
      <c r="D146" s="126"/>
      <c r="E146" s="724"/>
      <c r="F146" s="724"/>
      <c r="G146" s="724"/>
      <c r="H146" s="724"/>
      <c r="I146" s="724"/>
      <c r="J146" s="724"/>
      <c r="K146" s="724"/>
      <c r="L146" s="724"/>
      <c r="M146" s="724"/>
      <c r="N146" s="724"/>
      <c r="O146" s="724"/>
      <c r="P146" s="724"/>
      <c r="Q146" s="724"/>
      <c r="R146" s="168"/>
    </row>
    <row r="147" spans="1:18" s="127" customFormat="1">
      <c r="B147" s="125"/>
      <c r="C147" s="169" t="s">
        <v>796</v>
      </c>
      <c r="E147" s="725"/>
      <c r="F147" s="725"/>
      <c r="G147" s="725"/>
      <c r="H147" s="725"/>
      <c r="I147" s="725"/>
      <c r="J147" s="725"/>
      <c r="K147" s="725"/>
      <c r="L147" s="725"/>
      <c r="M147" s="725"/>
      <c r="N147" s="725"/>
      <c r="O147" s="725"/>
      <c r="P147" s="725"/>
      <c r="Q147" s="725"/>
      <c r="R147" s="168"/>
    </row>
    <row r="148" spans="1:18" s="127" customFormat="1">
      <c r="B148" s="125"/>
      <c r="C148" s="169" t="s">
        <v>918</v>
      </c>
      <c r="E148" s="725"/>
      <c r="F148" s="725"/>
      <c r="G148" s="725"/>
      <c r="H148" s="725"/>
      <c r="R148" s="168"/>
    </row>
    <row r="149" spans="1:18" s="127" customFormat="1" ht="15" customHeight="1">
      <c r="B149" s="125"/>
      <c r="C149" s="155" t="s">
        <v>798</v>
      </c>
      <c r="D149" s="1086" t="s">
        <v>799</v>
      </c>
      <c r="E149" s="1086"/>
      <c r="F149" s="1086"/>
      <c r="G149" s="1086"/>
      <c r="H149" s="128"/>
      <c r="I149" s="1108" t="s">
        <v>834</v>
      </c>
      <c r="J149" s="1108"/>
      <c r="K149" s="1108"/>
      <c r="L149" s="1108"/>
      <c r="M149" s="1108"/>
      <c r="N149" s="128"/>
      <c r="O149" s="1084"/>
      <c r="P149" s="1097"/>
      <c r="Q149" s="1097"/>
      <c r="R149" s="168"/>
    </row>
    <row r="150" spans="1:18" s="5" customFormat="1" ht="18.600000000000001" customHeight="1">
      <c r="B150" s="20"/>
      <c r="C150" s="155" t="s">
        <v>919</v>
      </c>
      <c r="D150" s="1086" t="s">
        <v>920</v>
      </c>
      <c r="E150" s="1086"/>
      <c r="F150" s="1086"/>
      <c r="G150" s="1086"/>
      <c r="H150" s="128"/>
      <c r="I150" s="1108" t="s">
        <v>834</v>
      </c>
      <c r="J150" s="1108"/>
      <c r="K150" s="1108"/>
      <c r="L150" s="1108"/>
      <c r="M150" s="1108"/>
      <c r="N150" s="128"/>
      <c r="O150" s="1084" t="s">
        <v>921</v>
      </c>
      <c r="P150" s="1084"/>
      <c r="Q150" s="1084"/>
      <c r="R150" s="163"/>
    </row>
    <row r="151" spans="1:18" s="5" customFormat="1" ht="19.350000000000001" customHeight="1">
      <c r="B151" s="20"/>
      <c r="C151" s="167"/>
      <c r="D151" s="1067"/>
      <c r="E151" s="1067"/>
      <c r="F151" s="1067"/>
      <c r="G151" s="1067"/>
      <c r="H151" s="165"/>
      <c r="I151" s="1106" t="s">
        <v>922</v>
      </c>
      <c r="J151" s="1106"/>
      <c r="K151" s="1106"/>
      <c r="L151" s="1106"/>
      <c r="M151" s="1106"/>
      <c r="N151" s="128"/>
      <c r="O151" s="1085"/>
      <c r="P151" s="1085"/>
      <c r="Q151" s="1085"/>
      <c r="R151" s="163"/>
    </row>
    <row r="152" spans="1:18" s="5" customFormat="1" ht="32.450000000000003" customHeight="1">
      <c r="B152" s="20"/>
      <c r="C152" s="155" t="s">
        <v>923</v>
      </c>
      <c r="D152" s="1086" t="s">
        <v>924</v>
      </c>
      <c r="E152" s="1086"/>
      <c r="F152" s="1086"/>
      <c r="G152" s="1086"/>
      <c r="H152" s="128"/>
      <c r="I152" s="1106" t="s">
        <v>922</v>
      </c>
      <c r="J152" s="1106"/>
      <c r="K152" s="1106"/>
      <c r="L152" s="1106"/>
      <c r="M152" s="1106"/>
      <c r="N152" s="128"/>
      <c r="O152" s="1084" t="s">
        <v>921</v>
      </c>
      <c r="P152" s="1097"/>
      <c r="Q152" s="1097"/>
      <c r="R152" s="163"/>
    </row>
    <row r="153" spans="1:18" s="5" customFormat="1" ht="33" customHeight="1">
      <c r="B153" s="20"/>
      <c r="C153" s="155" t="s">
        <v>925</v>
      </c>
      <c r="D153" s="1086" t="s">
        <v>926</v>
      </c>
      <c r="E153" s="1086"/>
      <c r="F153" s="1086"/>
      <c r="G153" s="1086"/>
      <c r="H153" s="128"/>
      <c r="I153" s="1106" t="s">
        <v>922</v>
      </c>
      <c r="J153" s="1106"/>
      <c r="K153" s="1106"/>
      <c r="L153" s="1106"/>
      <c r="M153" s="1106"/>
      <c r="N153" s="128"/>
      <c r="O153" s="1084" t="s">
        <v>921</v>
      </c>
      <c r="P153" s="1097"/>
      <c r="Q153" s="1097"/>
      <c r="R153" s="163"/>
    </row>
    <row r="154" spans="1:18" s="5" customFormat="1" ht="31.7" customHeight="1">
      <c r="B154" s="20"/>
      <c r="C154" s="155" t="s">
        <v>927</v>
      </c>
      <c r="D154" s="1086" t="s">
        <v>928</v>
      </c>
      <c r="E154" s="1086"/>
      <c r="F154" s="1086"/>
      <c r="G154" s="1086"/>
      <c r="H154" s="128"/>
      <c r="I154" s="1106" t="s">
        <v>922</v>
      </c>
      <c r="J154" s="1106"/>
      <c r="K154" s="1106"/>
      <c r="L154" s="1106"/>
      <c r="M154" s="1106"/>
      <c r="N154" s="128"/>
      <c r="O154" s="1084" t="s">
        <v>921</v>
      </c>
      <c r="P154" s="1097"/>
      <c r="Q154" s="1097"/>
      <c r="R154" s="163"/>
    </row>
    <row r="155" spans="1:18" s="5" customFormat="1">
      <c r="B155" s="20"/>
      <c r="C155" s="170"/>
      <c r="D155" s="21"/>
      <c r="E155" s="21"/>
      <c r="F155" s="21"/>
      <c r="G155" s="22"/>
      <c r="H155" s="22"/>
      <c r="I155" s="22"/>
      <c r="J155" s="22"/>
      <c r="K155" s="22"/>
      <c r="L155" s="22"/>
      <c r="M155" s="22"/>
      <c r="N155" s="22"/>
      <c r="O155" s="167"/>
      <c r="P155" s="167"/>
      <c r="Q155" s="22"/>
      <c r="R155" s="163"/>
    </row>
    <row r="156" spans="1:18" s="127" customFormat="1">
      <c r="A156" s="124"/>
      <c r="B156" s="125"/>
      <c r="C156" s="157" t="s">
        <v>929</v>
      </c>
      <c r="D156" s="126"/>
      <c r="E156" s="724"/>
      <c r="F156" s="724"/>
      <c r="G156" s="724"/>
      <c r="H156" s="724"/>
      <c r="I156" s="724"/>
      <c r="J156" s="724"/>
      <c r="K156" s="724"/>
      <c r="L156" s="724"/>
      <c r="M156" s="724"/>
      <c r="N156" s="724"/>
      <c r="O156" s="724"/>
      <c r="P156" s="724"/>
      <c r="Q156" s="724"/>
      <c r="R156" s="168"/>
    </row>
    <row r="157" spans="1:18" s="127" customFormat="1">
      <c r="B157" s="125"/>
      <c r="C157" s="169" t="s">
        <v>796</v>
      </c>
      <c r="E157" s="725"/>
      <c r="F157" s="725"/>
      <c r="G157" s="725"/>
      <c r="H157" s="725"/>
      <c r="I157" s="725"/>
      <c r="J157" s="725"/>
      <c r="K157" s="725"/>
      <c r="L157" s="725"/>
      <c r="M157" s="725"/>
      <c r="N157" s="725"/>
      <c r="O157" s="725"/>
      <c r="P157" s="725"/>
      <c r="Q157" s="725"/>
      <c r="R157" s="168"/>
    </row>
    <row r="158" spans="1:18" s="127" customFormat="1">
      <c r="B158" s="125"/>
      <c r="C158" s="169" t="s">
        <v>930</v>
      </c>
      <c r="E158" s="725"/>
      <c r="F158" s="725"/>
      <c r="G158" s="725"/>
      <c r="H158" s="725"/>
      <c r="I158" s="725"/>
      <c r="J158" s="725"/>
      <c r="K158" s="725"/>
      <c r="L158" s="725"/>
      <c r="M158" s="725"/>
      <c r="N158" s="725"/>
      <c r="O158" s="725"/>
      <c r="P158" s="725"/>
      <c r="Q158" s="725"/>
      <c r="R158" s="168"/>
    </row>
    <row r="159" spans="1:18" s="127" customFormat="1" ht="22.35" customHeight="1">
      <c r="B159" s="125"/>
      <c r="C159" s="155" t="s">
        <v>798</v>
      </c>
      <c r="D159" s="1086" t="s">
        <v>799</v>
      </c>
      <c r="E159" s="1086"/>
      <c r="F159" s="1086"/>
      <c r="G159" s="1086"/>
      <c r="H159" s="128"/>
      <c r="I159" s="1086" t="s">
        <v>931</v>
      </c>
      <c r="J159" s="1086"/>
      <c r="K159" s="1086"/>
      <c r="L159" s="1086"/>
      <c r="M159" s="1086"/>
      <c r="N159" s="128"/>
      <c r="O159" s="1084"/>
      <c r="P159" s="1097"/>
      <c r="Q159" s="1097"/>
      <c r="R159" s="168"/>
    </row>
    <row r="160" spans="1:18" s="5" customFormat="1" ht="22.35" customHeight="1">
      <c r="B160" s="20"/>
      <c r="C160" s="155" t="s">
        <v>932</v>
      </c>
      <c r="D160" s="1086" t="s">
        <v>407</v>
      </c>
      <c r="E160" s="1086"/>
      <c r="F160" s="1086"/>
      <c r="G160" s="1086"/>
      <c r="H160" s="128"/>
      <c r="I160" s="1093" t="s">
        <v>933</v>
      </c>
      <c r="J160" s="1093"/>
      <c r="K160" s="1093"/>
      <c r="L160" s="1093"/>
      <c r="M160" s="1093"/>
      <c r="N160" s="128"/>
      <c r="O160" s="1084" t="s">
        <v>934</v>
      </c>
      <c r="P160" s="1097"/>
      <c r="Q160" s="1097"/>
      <c r="R160" s="163"/>
    </row>
    <row r="161" spans="1:18" s="5" customFormat="1" ht="33.950000000000003" customHeight="1">
      <c r="B161" s="20"/>
      <c r="C161" s="155" t="s">
        <v>935</v>
      </c>
      <c r="D161" s="1086" t="s">
        <v>936</v>
      </c>
      <c r="E161" s="1086"/>
      <c r="F161" s="1086"/>
      <c r="G161" s="1086"/>
      <c r="H161" s="128"/>
      <c r="I161" s="1086" t="s">
        <v>937</v>
      </c>
      <c r="J161" s="1086"/>
      <c r="K161" s="1086"/>
      <c r="L161" s="1086"/>
      <c r="M161" s="1086"/>
      <c r="N161" s="128"/>
      <c r="O161" s="1084" t="s">
        <v>938</v>
      </c>
      <c r="P161" s="1097"/>
      <c r="Q161" s="1097"/>
      <c r="R161" s="163"/>
    </row>
    <row r="162" spans="1:18" s="5" customFormat="1" ht="15" customHeight="1">
      <c r="B162" s="20"/>
      <c r="C162" s="167"/>
      <c r="D162" s="58"/>
      <c r="E162" s="58"/>
      <c r="F162" s="58"/>
      <c r="G162" s="58"/>
      <c r="H162" s="165"/>
      <c r="I162" s="1086" t="s">
        <v>809</v>
      </c>
      <c r="J162" s="1086"/>
      <c r="K162" s="1086"/>
      <c r="L162" s="1086"/>
      <c r="M162" s="1086"/>
      <c r="N162" s="165"/>
      <c r="O162" s="167"/>
      <c r="P162" s="727"/>
      <c r="Q162" s="727"/>
      <c r="R162" s="163"/>
    </row>
    <row r="163" spans="1:18" s="5" customFormat="1" ht="23.1" customHeight="1">
      <c r="B163" s="20"/>
      <c r="C163" s="155" t="s">
        <v>939</v>
      </c>
      <c r="D163" s="1086" t="s">
        <v>537</v>
      </c>
      <c r="E163" s="1086"/>
      <c r="F163" s="1086"/>
      <c r="G163" s="1086"/>
      <c r="H163" s="128"/>
      <c r="I163" s="1093" t="s">
        <v>940</v>
      </c>
      <c r="J163" s="1093"/>
      <c r="K163" s="1093"/>
      <c r="L163" s="1093"/>
      <c r="M163" s="1093"/>
      <c r="N163" s="128"/>
      <c r="O163" s="1084" t="s">
        <v>934</v>
      </c>
      <c r="P163" s="1097"/>
      <c r="Q163" s="1097"/>
      <c r="R163" s="163"/>
    </row>
    <row r="164" spans="1:18" s="5" customFormat="1">
      <c r="B164" s="20"/>
      <c r="C164" s="170"/>
      <c r="D164" s="21"/>
      <c r="E164" s="21"/>
      <c r="F164" s="21"/>
      <c r="G164" s="22"/>
      <c r="H164" s="22"/>
      <c r="I164" s="22"/>
      <c r="J164" s="22"/>
      <c r="K164" s="22"/>
      <c r="L164" s="22"/>
      <c r="M164" s="22"/>
      <c r="N164" s="22"/>
      <c r="O164" s="167"/>
      <c r="P164" s="167"/>
      <c r="Q164" s="22"/>
      <c r="R164" s="163"/>
    </row>
    <row r="165" spans="1:18" s="127" customFormat="1">
      <c r="A165" s="124"/>
      <c r="B165" s="125"/>
      <c r="C165" s="157" t="s">
        <v>941</v>
      </c>
      <c r="D165" s="126"/>
      <c r="E165" s="724"/>
      <c r="F165" s="724"/>
      <c r="G165" s="724"/>
      <c r="H165" s="724"/>
      <c r="I165" s="724"/>
      <c r="J165" s="724"/>
      <c r="K165" s="724"/>
      <c r="L165" s="724"/>
      <c r="M165" s="724"/>
      <c r="N165" s="724"/>
      <c r="O165" s="724"/>
      <c r="P165" s="724"/>
      <c r="Q165" s="724"/>
      <c r="R165" s="168"/>
    </row>
    <row r="166" spans="1:18" s="127" customFormat="1">
      <c r="B166" s="125"/>
      <c r="C166" s="169" t="s">
        <v>796</v>
      </c>
      <c r="E166" s="725"/>
      <c r="F166" s="725"/>
      <c r="G166" s="725"/>
      <c r="H166" s="725"/>
      <c r="I166" s="725"/>
      <c r="J166" s="725"/>
      <c r="K166" s="725"/>
      <c r="L166" s="725"/>
      <c r="M166" s="725"/>
      <c r="N166" s="725"/>
      <c r="O166" s="725"/>
      <c r="P166" s="725"/>
      <c r="Q166" s="725"/>
      <c r="R166" s="168"/>
    </row>
    <row r="167" spans="1:18" s="127" customFormat="1">
      <c r="B167" s="125"/>
      <c r="C167" s="169" t="s">
        <v>942</v>
      </c>
      <c r="E167" s="725"/>
      <c r="F167" s="725"/>
      <c r="G167" s="725"/>
      <c r="H167" s="725"/>
      <c r="I167" s="725"/>
      <c r="J167" s="725"/>
      <c r="K167" s="725"/>
      <c r="L167" s="725"/>
      <c r="M167" s="725"/>
      <c r="N167" s="725"/>
      <c r="O167" s="725"/>
      <c r="P167" s="725"/>
      <c r="Q167" s="725"/>
      <c r="R167" s="168"/>
    </row>
    <row r="168" spans="1:18" s="127" customFormat="1" ht="15" customHeight="1">
      <c r="B168" s="125"/>
      <c r="C168" s="155" t="s">
        <v>798</v>
      </c>
      <c r="D168" s="1086" t="s">
        <v>799</v>
      </c>
      <c r="E168" s="1086"/>
      <c r="F168" s="1086"/>
      <c r="G168" s="1086"/>
      <c r="H168" s="128"/>
      <c r="I168" s="1086" t="s">
        <v>716</v>
      </c>
      <c r="J168" s="1086"/>
      <c r="K168" s="1086"/>
      <c r="L168" s="1086"/>
      <c r="M168" s="1086"/>
      <c r="N168" s="128"/>
      <c r="O168" s="1084"/>
      <c r="P168" s="1097"/>
      <c r="Q168" s="1097"/>
      <c r="R168" s="168"/>
    </row>
    <row r="169" spans="1:18" s="5" customFormat="1" ht="22.35" customHeight="1">
      <c r="B169" s="20"/>
      <c r="C169" s="155" t="s">
        <v>943</v>
      </c>
      <c r="D169" s="1086" t="s">
        <v>944</v>
      </c>
      <c r="E169" s="1086"/>
      <c r="F169" s="1086"/>
      <c r="G169" s="1086"/>
      <c r="H169" s="128"/>
      <c r="I169" s="1093" t="s">
        <v>945</v>
      </c>
      <c r="J169" s="1093"/>
      <c r="K169" s="1093"/>
      <c r="L169" s="1093"/>
      <c r="M169" s="1093"/>
      <c r="N169" s="128"/>
      <c r="O169" s="1084" t="s">
        <v>946</v>
      </c>
      <c r="P169" s="1097"/>
      <c r="Q169" s="1097"/>
      <c r="R169" s="163"/>
    </row>
    <row r="170" spans="1:18" s="5" customFormat="1" ht="22.35" customHeight="1">
      <c r="B170" s="20"/>
      <c r="C170" s="155" t="s">
        <v>947</v>
      </c>
      <c r="D170" s="1086" t="s">
        <v>948</v>
      </c>
      <c r="E170" s="1086"/>
      <c r="F170" s="1086"/>
      <c r="G170" s="1086"/>
      <c r="H170" s="128"/>
      <c r="I170" s="1086" t="s">
        <v>716</v>
      </c>
      <c r="J170" s="1086"/>
      <c r="K170" s="1086"/>
      <c r="L170" s="1086"/>
      <c r="M170" s="1086"/>
      <c r="N170" s="128"/>
      <c r="O170" s="1084" t="s">
        <v>788</v>
      </c>
      <c r="P170" s="1097"/>
      <c r="Q170" s="1097"/>
      <c r="R170" s="163"/>
    </row>
    <row r="171" spans="1:18" s="5" customFormat="1" ht="13.35" customHeight="1">
      <c r="B171" s="20"/>
      <c r="C171" s="155" t="s">
        <v>949</v>
      </c>
      <c r="D171" s="1086" t="s">
        <v>950</v>
      </c>
      <c r="E171" s="1086"/>
      <c r="F171" s="1086"/>
      <c r="G171" s="1086"/>
      <c r="H171" s="128"/>
      <c r="I171" s="1086" t="s">
        <v>716</v>
      </c>
      <c r="J171" s="1086"/>
      <c r="K171" s="1086"/>
      <c r="L171" s="1086"/>
      <c r="M171" s="1086"/>
      <c r="N171" s="128"/>
      <c r="O171" s="1084" t="s">
        <v>788</v>
      </c>
      <c r="P171" s="1097"/>
      <c r="Q171" s="1097"/>
      <c r="R171" s="163"/>
    </row>
    <row r="172" spans="1:18" s="5" customFormat="1" ht="11.1" customHeight="1">
      <c r="B172" s="20"/>
      <c r="C172" s="155" t="s">
        <v>951</v>
      </c>
      <c r="D172" s="1086" t="s">
        <v>952</v>
      </c>
      <c r="E172" s="1086"/>
      <c r="F172" s="1086"/>
      <c r="G172" s="1086"/>
      <c r="H172" s="128"/>
      <c r="I172" s="1086" t="s">
        <v>716</v>
      </c>
      <c r="J172" s="1086"/>
      <c r="K172" s="1086"/>
      <c r="L172" s="1086"/>
      <c r="M172" s="1086"/>
      <c r="N172" s="128"/>
      <c r="O172" s="1084" t="s">
        <v>752</v>
      </c>
      <c r="P172" s="1084"/>
      <c r="Q172" s="1084"/>
      <c r="R172" s="163"/>
    </row>
    <row r="173" spans="1:18" s="5" customFormat="1" ht="11.1" customHeight="1">
      <c r="B173" s="20"/>
      <c r="C173" s="167"/>
      <c r="D173" s="1087"/>
      <c r="E173" s="1087"/>
      <c r="F173" s="1087"/>
      <c r="G173" s="1087"/>
      <c r="H173" s="165"/>
      <c r="I173" s="1093" t="s">
        <v>953</v>
      </c>
      <c r="J173" s="1093"/>
      <c r="K173" s="1093"/>
      <c r="L173" s="1093"/>
      <c r="M173" s="1093"/>
      <c r="N173" s="128"/>
      <c r="O173" s="1085"/>
      <c r="P173" s="1085"/>
      <c r="Q173" s="1085"/>
      <c r="R173" s="163"/>
    </row>
    <row r="174" spans="1:18" s="5" customFormat="1" ht="23.1" customHeight="1">
      <c r="B174" s="20"/>
      <c r="C174" s="155" t="s">
        <v>954</v>
      </c>
      <c r="D174" s="1086" t="s">
        <v>955</v>
      </c>
      <c r="E174" s="1086"/>
      <c r="F174" s="1086"/>
      <c r="G174" s="1086"/>
      <c r="H174" s="128"/>
      <c r="I174" s="1086" t="s">
        <v>956</v>
      </c>
      <c r="J174" s="1086"/>
      <c r="K174" s="1086"/>
      <c r="L174" s="1086"/>
      <c r="M174" s="1086"/>
      <c r="N174" s="128"/>
      <c r="O174" s="1084" t="s">
        <v>788</v>
      </c>
      <c r="P174" s="1097"/>
      <c r="Q174" s="1097"/>
      <c r="R174" s="163"/>
    </row>
    <row r="175" spans="1:18" s="5" customFormat="1" ht="14.45" customHeight="1">
      <c r="B175" s="20"/>
      <c r="C175" s="158" t="s">
        <v>957</v>
      </c>
      <c r="D175" s="132" t="s">
        <v>958</v>
      </c>
      <c r="E175" s="132"/>
      <c r="F175" s="132"/>
      <c r="G175" s="132"/>
      <c r="H175" s="128"/>
      <c r="I175" s="1086" t="s">
        <v>716</v>
      </c>
      <c r="J175" s="1086"/>
      <c r="K175" s="1086"/>
      <c r="L175" s="1086"/>
      <c r="M175" s="1086"/>
      <c r="N175" s="128"/>
      <c r="O175" s="1084" t="s">
        <v>959</v>
      </c>
      <c r="P175" s="1097"/>
      <c r="Q175" s="1097"/>
      <c r="R175" s="163"/>
    </row>
    <row r="176" spans="1:18" s="5" customFormat="1" ht="25.7" customHeight="1">
      <c r="B176" s="20"/>
      <c r="C176" s="155" t="s">
        <v>960</v>
      </c>
      <c r="D176" s="1086" t="s">
        <v>961</v>
      </c>
      <c r="E176" s="1086"/>
      <c r="F176" s="1086"/>
      <c r="G176" s="1086"/>
      <c r="H176" s="128"/>
      <c r="I176" s="1086" t="s">
        <v>716</v>
      </c>
      <c r="J176" s="1086"/>
      <c r="K176" s="1086"/>
      <c r="L176" s="1086"/>
      <c r="M176" s="1086"/>
      <c r="N176" s="128"/>
      <c r="O176" s="1084" t="s">
        <v>959</v>
      </c>
      <c r="P176" s="1097"/>
      <c r="Q176" s="1097"/>
      <c r="R176" s="171"/>
    </row>
    <row r="177" spans="1:18" s="5" customFormat="1" ht="14.45" customHeight="1">
      <c r="B177" s="20"/>
      <c r="C177" s="155" t="s">
        <v>962</v>
      </c>
      <c r="D177" s="1086" t="s">
        <v>963</v>
      </c>
      <c r="E177" s="1086"/>
      <c r="F177" s="1086"/>
      <c r="G177" s="1086"/>
      <c r="H177" s="128"/>
      <c r="I177" s="1086" t="s">
        <v>716</v>
      </c>
      <c r="J177" s="1086"/>
      <c r="K177" s="1086"/>
      <c r="L177" s="1086"/>
      <c r="M177" s="1086"/>
      <c r="N177" s="128"/>
      <c r="O177" s="1084" t="s">
        <v>959</v>
      </c>
      <c r="P177" s="1097"/>
      <c r="Q177" s="1097"/>
      <c r="R177" s="163"/>
    </row>
    <row r="178" spans="1:18" s="5" customFormat="1" ht="12.6" customHeight="1">
      <c r="B178" s="20"/>
      <c r="C178" s="167"/>
      <c r="D178" s="1087"/>
      <c r="E178" s="1087"/>
      <c r="F178" s="1087"/>
      <c r="G178" s="1087"/>
      <c r="H178" s="165"/>
      <c r="I178" s="1093" t="s">
        <v>945</v>
      </c>
      <c r="J178" s="1093"/>
      <c r="K178" s="1093"/>
      <c r="L178" s="1093"/>
      <c r="M178" s="1093"/>
      <c r="N178" s="165"/>
      <c r="O178" s="167"/>
      <c r="P178" s="727"/>
      <c r="Q178" s="727"/>
      <c r="R178" s="163"/>
    </row>
    <row r="179" spans="1:18" s="5" customFormat="1" ht="24.6" customHeight="1">
      <c r="B179" s="20"/>
      <c r="C179" s="155" t="s">
        <v>964</v>
      </c>
      <c r="D179" s="1086" t="s">
        <v>965</v>
      </c>
      <c r="E179" s="1086"/>
      <c r="F179" s="1086"/>
      <c r="G179" s="1086"/>
      <c r="H179" s="128"/>
      <c r="I179" s="1100" t="s">
        <v>966</v>
      </c>
      <c r="J179" s="1100"/>
      <c r="K179" s="1100"/>
      <c r="L179" s="1100"/>
      <c r="M179" s="1100"/>
      <c r="N179" s="128"/>
      <c r="O179" s="1084" t="s">
        <v>967</v>
      </c>
      <c r="P179" s="1097"/>
      <c r="Q179" s="1097"/>
      <c r="R179" s="163"/>
    </row>
    <row r="180" spans="1:18" s="5" customFormat="1" ht="12.6" customHeight="1">
      <c r="B180" s="20"/>
      <c r="C180" s="155" t="s">
        <v>968</v>
      </c>
      <c r="D180" s="1086" t="s">
        <v>969</v>
      </c>
      <c r="E180" s="1086"/>
      <c r="F180" s="1086"/>
      <c r="G180" s="1086"/>
      <c r="H180" s="128"/>
      <c r="I180" s="1100" t="s">
        <v>966</v>
      </c>
      <c r="J180" s="1100"/>
      <c r="K180" s="1100"/>
      <c r="L180" s="1100"/>
      <c r="M180" s="1100"/>
      <c r="N180" s="128"/>
      <c r="O180" s="1084" t="s">
        <v>959</v>
      </c>
      <c r="P180" s="1097"/>
      <c r="Q180" s="1097"/>
      <c r="R180" s="163"/>
    </row>
    <row r="181" spans="1:18" s="5" customFormat="1">
      <c r="B181" s="20"/>
      <c r="C181" s="170"/>
      <c r="D181" s="21"/>
      <c r="E181" s="21"/>
      <c r="F181" s="21"/>
      <c r="G181" s="22"/>
      <c r="H181" s="22"/>
      <c r="I181" s="22"/>
      <c r="J181" s="22"/>
      <c r="K181" s="22"/>
      <c r="L181" s="22"/>
      <c r="M181" s="22"/>
      <c r="N181" s="22"/>
      <c r="O181" s="167"/>
      <c r="P181" s="167"/>
      <c r="Q181" s="22"/>
      <c r="R181" s="163"/>
    </row>
    <row r="182" spans="1:18" s="127" customFormat="1">
      <c r="A182" s="124"/>
      <c r="B182" s="125"/>
      <c r="C182" s="157" t="s">
        <v>970</v>
      </c>
      <c r="D182" s="126"/>
      <c r="E182" s="724"/>
      <c r="F182" s="724"/>
      <c r="G182" s="724"/>
      <c r="H182" s="724"/>
      <c r="I182" s="724"/>
      <c r="J182" s="724"/>
      <c r="K182" s="724"/>
      <c r="L182" s="724"/>
      <c r="M182" s="724"/>
      <c r="N182" s="724"/>
      <c r="O182" s="724"/>
      <c r="P182" s="724"/>
      <c r="Q182" s="724"/>
      <c r="R182" s="168"/>
    </row>
    <row r="183" spans="1:18" s="127" customFormat="1">
      <c r="B183" s="125"/>
      <c r="C183" s="169" t="s">
        <v>796</v>
      </c>
      <c r="E183" s="725"/>
      <c r="F183" s="725"/>
      <c r="G183" s="725"/>
      <c r="H183" s="725"/>
      <c r="I183" s="725"/>
      <c r="J183" s="725"/>
      <c r="K183" s="725"/>
      <c r="L183" s="725"/>
      <c r="M183" s="725"/>
      <c r="N183" s="725"/>
      <c r="O183" s="725"/>
      <c r="P183" s="725"/>
      <c r="Q183" s="725"/>
      <c r="R183" s="168"/>
    </row>
    <row r="184" spans="1:18" s="127" customFormat="1">
      <c r="B184" s="125"/>
      <c r="C184" s="169" t="s">
        <v>971</v>
      </c>
      <c r="E184" s="725"/>
      <c r="F184" s="725"/>
      <c r="G184" s="725"/>
      <c r="H184" s="725"/>
      <c r="I184" s="725"/>
      <c r="J184" s="725"/>
      <c r="K184" s="725"/>
      <c r="L184" s="725"/>
      <c r="M184" s="725"/>
      <c r="N184" s="725"/>
      <c r="O184" s="725"/>
      <c r="P184" s="725"/>
      <c r="Q184" s="725"/>
      <c r="R184" s="168"/>
    </row>
    <row r="185" spans="1:18" s="127" customFormat="1" ht="24.75" customHeight="1">
      <c r="B185" s="125"/>
      <c r="C185" s="155" t="s">
        <v>798</v>
      </c>
      <c r="D185" s="1086" t="s">
        <v>799</v>
      </c>
      <c r="E185" s="1086"/>
      <c r="F185" s="1086"/>
      <c r="G185" s="1086"/>
      <c r="H185" s="128"/>
      <c r="I185" s="1086" t="s">
        <v>972</v>
      </c>
      <c r="J185" s="1086"/>
      <c r="K185" s="1086"/>
      <c r="L185" s="1086"/>
      <c r="M185" s="1086"/>
      <c r="N185" s="128"/>
      <c r="O185" s="1084"/>
      <c r="P185" s="1097"/>
      <c r="Q185" s="1097"/>
      <c r="R185" s="168"/>
    </row>
    <row r="186" spans="1:18" s="5" customFormat="1" ht="33" customHeight="1">
      <c r="B186" s="20"/>
      <c r="C186" s="155" t="s">
        <v>973</v>
      </c>
      <c r="D186" s="1086" t="s">
        <v>974</v>
      </c>
      <c r="E186" s="1086"/>
      <c r="F186" s="1086"/>
      <c r="G186" s="1086"/>
      <c r="H186" s="128"/>
      <c r="I186" s="1093" t="s">
        <v>975</v>
      </c>
      <c r="J186" s="1093"/>
      <c r="K186" s="1093"/>
      <c r="L186" s="1093"/>
      <c r="M186" s="1093"/>
      <c r="N186" s="128"/>
      <c r="O186" s="1084" t="s">
        <v>976</v>
      </c>
      <c r="P186" s="1097"/>
      <c r="Q186" s="1097"/>
      <c r="R186" s="163"/>
    </row>
    <row r="187" spans="1:18" s="5" customFormat="1" ht="24.6" customHeight="1">
      <c r="B187" s="20"/>
      <c r="C187" s="155" t="s">
        <v>977</v>
      </c>
      <c r="D187" s="1086" t="s">
        <v>978</v>
      </c>
      <c r="E187" s="1086"/>
      <c r="F187" s="1086"/>
      <c r="G187" s="1086"/>
      <c r="H187" s="128"/>
      <c r="I187" s="1086" t="s">
        <v>972</v>
      </c>
      <c r="J187" s="1086"/>
      <c r="K187" s="1086"/>
      <c r="L187" s="1086"/>
      <c r="M187" s="1086"/>
      <c r="N187" s="128"/>
      <c r="O187" s="1084" t="s">
        <v>976</v>
      </c>
      <c r="P187" s="1097"/>
      <c r="Q187" s="1097"/>
      <c r="R187" s="163"/>
    </row>
    <row r="188" spans="1:18" s="5" customFormat="1" ht="31.35" customHeight="1">
      <c r="B188" s="20"/>
      <c r="C188" s="155" t="s">
        <v>979</v>
      </c>
      <c r="D188" s="1086" t="s">
        <v>980</v>
      </c>
      <c r="E188" s="1086"/>
      <c r="F188" s="1086"/>
      <c r="G188" s="1086"/>
      <c r="H188" s="128"/>
      <c r="I188" s="1093" t="s">
        <v>981</v>
      </c>
      <c r="J188" s="1093"/>
      <c r="K188" s="1093"/>
      <c r="L188" s="1093"/>
      <c r="M188" s="1093"/>
      <c r="N188" s="128"/>
      <c r="O188" s="1084" t="s">
        <v>982</v>
      </c>
      <c r="P188" s="1097"/>
      <c r="Q188" s="1097"/>
      <c r="R188" s="163"/>
    </row>
    <row r="189" spans="1:18" s="5" customFormat="1" ht="11.25" customHeight="1">
      <c r="B189" s="20"/>
      <c r="C189" s="170"/>
      <c r="D189" s="19"/>
      <c r="E189" s="19"/>
      <c r="F189" s="19"/>
      <c r="G189" s="19"/>
      <c r="H189" s="19"/>
      <c r="I189" s="19"/>
      <c r="J189" s="19"/>
      <c r="K189" s="19"/>
      <c r="L189" s="19"/>
      <c r="M189" s="19"/>
      <c r="N189" s="19"/>
      <c r="O189" s="167"/>
      <c r="P189" s="167"/>
      <c r="Q189" s="19"/>
      <c r="R189" s="163"/>
    </row>
    <row r="190" spans="1:18" s="127" customFormat="1">
      <c r="A190" s="124"/>
      <c r="B190" s="125"/>
      <c r="C190" s="157" t="s">
        <v>983</v>
      </c>
      <c r="D190" s="126"/>
      <c r="E190" s="724"/>
      <c r="F190" s="724"/>
      <c r="G190" s="724"/>
      <c r="H190" s="724"/>
      <c r="I190" s="724"/>
      <c r="J190" s="724"/>
      <c r="K190" s="724"/>
      <c r="L190" s="724"/>
      <c r="M190" s="724"/>
      <c r="N190" s="724"/>
      <c r="O190" s="724"/>
      <c r="P190" s="724"/>
      <c r="Q190" s="724"/>
      <c r="R190" s="168"/>
    </row>
    <row r="191" spans="1:18" s="127" customFormat="1">
      <c r="B191" s="125"/>
      <c r="C191" s="169" t="s">
        <v>796</v>
      </c>
      <c r="E191" s="725"/>
      <c r="F191" s="725"/>
      <c r="G191" s="725"/>
      <c r="H191" s="725"/>
      <c r="I191" s="725"/>
      <c r="J191" s="725"/>
      <c r="K191" s="725"/>
      <c r="L191" s="725"/>
      <c r="M191" s="725"/>
      <c r="N191" s="725"/>
      <c r="O191" s="725"/>
      <c r="P191" s="725"/>
      <c r="Q191" s="725"/>
      <c r="R191" s="168"/>
    </row>
    <row r="192" spans="1:18" s="127" customFormat="1">
      <c r="B192" s="125"/>
      <c r="C192" s="169" t="s">
        <v>984</v>
      </c>
      <c r="E192" s="725"/>
      <c r="F192" s="725"/>
      <c r="G192" s="725"/>
      <c r="H192" s="725"/>
      <c r="I192" s="725"/>
      <c r="J192" s="725"/>
      <c r="K192" s="725"/>
      <c r="L192" s="725"/>
      <c r="M192" s="725"/>
      <c r="N192" s="725"/>
      <c r="O192" s="725"/>
      <c r="P192" s="725"/>
      <c r="Q192" s="725"/>
      <c r="R192" s="168"/>
    </row>
    <row r="193" spans="1:18" s="127" customFormat="1" ht="23.1" customHeight="1">
      <c r="B193" s="125"/>
      <c r="C193" s="155" t="s">
        <v>798</v>
      </c>
      <c r="D193" s="1086" t="s">
        <v>799</v>
      </c>
      <c r="E193" s="1086"/>
      <c r="F193" s="1086"/>
      <c r="G193" s="1086"/>
      <c r="H193" s="128"/>
      <c r="I193" s="1086" t="s">
        <v>931</v>
      </c>
      <c r="J193" s="1086"/>
      <c r="K193" s="1086"/>
      <c r="L193" s="1086"/>
      <c r="M193" s="1086"/>
      <c r="N193" s="128"/>
      <c r="O193" s="1084"/>
      <c r="P193" s="1097"/>
      <c r="Q193" s="1097"/>
      <c r="R193" s="168"/>
    </row>
    <row r="194" spans="1:18" s="127" customFormat="1" ht="12" customHeight="1">
      <c r="B194" s="125"/>
      <c r="C194" s="720"/>
      <c r="D194" s="721"/>
      <c r="E194" s="721"/>
      <c r="F194" s="721"/>
      <c r="G194" s="721"/>
      <c r="H194" s="1025"/>
      <c r="I194" s="1088" t="s">
        <v>985</v>
      </c>
      <c r="J194" s="1088"/>
      <c r="K194" s="1088"/>
      <c r="L194" s="1088"/>
      <c r="M194" s="1088"/>
      <c r="N194" s="128"/>
      <c r="O194" s="155"/>
      <c r="P194" s="722"/>
      <c r="Q194" s="722"/>
      <c r="R194" s="168"/>
    </row>
    <row r="195" spans="1:18" s="5" customFormat="1" ht="21.75" customHeight="1">
      <c r="B195" s="20"/>
      <c r="C195" s="155" t="s">
        <v>986</v>
      </c>
      <c r="D195" s="1086" t="s">
        <v>548</v>
      </c>
      <c r="E195" s="1086"/>
      <c r="F195" s="1086"/>
      <c r="G195" s="1086"/>
      <c r="H195" s="128"/>
      <c r="I195" s="1086" t="s">
        <v>987</v>
      </c>
      <c r="J195" s="1086"/>
      <c r="K195" s="1086"/>
      <c r="L195" s="1086"/>
      <c r="M195" s="1086"/>
      <c r="N195" s="128"/>
      <c r="O195" s="1084" t="s">
        <v>934</v>
      </c>
      <c r="P195" s="1084"/>
      <c r="Q195" s="1084"/>
      <c r="R195" s="163"/>
    </row>
    <row r="196" spans="1:18" s="5" customFormat="1" ht="13.7" customHeight="1">
      <c r="B196" s="20"/>
      <c r="C196" s="167"/>
      <c r="D196" s="58"/>
      <c r="E196" s="58"/>
      <c r="F196" s="58"/>
      <c r="G196" s="58"/>
      <c r="H196" s="165"/>
      <c r="I196" s="1093" t="s">
        <v>988</v>
      </c>
      <c r="J196" s="1093"/>
      <c r="K196" s="1093"/>
      <c r="L196" s="1093"/>
      <c r="M196" s="1093"/>
      <c r="N196" s="165"/>
      <c r="O196" s="1085"/>
      <c r="P196" s="1085"/>
      <c r="Q196" s="1085"/>
      <c r="R196" s="163"/>
    </row>
    <row r="197" spans="1:18" s="5" customFormat="1" ht="30" customHeight="1">
      <c r="B197" s="20"/>
      <c r="C197" s="155" t="s">
        <v>989</v>
      </c>
      <c r="D197" s="1086" t="s">
        <v>557</v>
      </c>
      <c r="E197" s="1086"/>
      <c r="F197" s="1086"/>
      <c r="G197" s="1086"/>
      <c r="H197" s="128"/>
      <c r="I197" s="1093" t="s">
        <v>763</v>
      </c>
      <c r="J197" s="1093"/>
      <c r="K197" s="1093"/>
      <c r="L197" s="1093"/>
      <c r="M197" s="1093"/>
      <c r="N197" s="128"/>
      <c r="O197" s="1084" t="s">
        <v>982</v>
      </c>
      <c r="P197" s="1097"/>
      <c r="Q197" s="1097"/>
      <c r="R197" s="163"/>
    </row>
    <row r="198" spans="1:18" s="5" customFormat="1" ht="9.6" customHeight="1">
      <c r="B198" s="20"/>
      <c r="C198" s="170"/>
      <c r="D198" s="19"/>
      <c r="E198" s="19"/>
      <c r="F198" s="19"/>
      <c r="G198" s="19"/>
      <c r="H198" s="19"/>
      <c r="I198" s="19"/>
      <c r="J198" s="19"/>
      <c r="K198" s="19"/>
      <c r="L198" s="19"/>
      <c r="M198" s="19"/>
      <c r="N198" s="19"/>
      <c r="O198" s="1101"/>
      <c r="P198" s="1109"/>
      <c r="Q198" s="1109"/>
      <c r="R198" s="163"/>
    </row>
    <row r="199" spans="1:18" s="127" customFormat="1">
      <c r="A199" s="124"/>
      <c r="B199" s="125"/>
      <c r="C199" s="157" t="s">
        <v>990</v>
      </c>
      <c r="D199" s="126"/>
      <c r="E199" s="724"/>
      <c r="F199" s="724"/>
      <c r="G199" s="724"/>
      <c r="H199" s="724"/>
      <c r="I199" s="724"/>
      <c r="J199" s="724"/>
      <c r="K199" s="724"/>
      <c r="L199" s="724"/>
      <c r="M199" s="724"/>
      <c r="N199" s="724"/>
      <c r="O199" s="724"/>
      <c r="P199" s="724"/>
      <c r="Q199" s="724"/>
      <c r="R199" s="168"/>
    </row>
    <row r="200" spans="1:18" s="127" customFormat="1">
      <c r="B200" s="125"/>
      <c r="C200" s="169" t="s">
        <v>796</v>
      </c>
      <c r="E200" s="725"/>
      <c r="F200" s="725"/>
      <c r="G200" s="725"/>
      <c r="H200" s="725"/>
      <c r="I200" s="725"/>
      <c r="J200" s="725"/>
      <c r="K200" s="725"/>
      <c r="L200" s="725"/>
      <c r="M200" s="725"/>
      <c r="N200" s="725"/>
      <c r="O200" s="725"/>
      <c r="P200" s="725"/>
      <c r="Q200" s="725"/>
      <c r="R200" s="168"/>
    </row>
    <row r="201" spans="1:18" s="127" customFormat="1">
      <c r="B201" s="125"/>
      <c r="C201" s="169" t="s">
        <v>991</v>
      </c>
      <c r="E201" s="725"/>
      <c r="F201" s="725"/>
      <c r="G201" s="725"/>
      <c r="H201" s="725"/>
      <c r="I201" s="725"/>
      <c r="J201" s="725"/>
      <c r="K201" s="725"/>
      <c r="L201" s="725"/>
      <c r="M201" s="725"/>
      <c r="N201" s="725"/>
      <c r="O201" s="725"/>
      <c r="P201" s="725"/>
      <c r="Q201" s="725"/>
      <c r="R201" s="168"/>
    </row>
    <row r="202" spans="1:18" s="127" customFormat="1" ht="23.1" customHeight="1">
      <c r="B202" s="125"/>
      <c r="C202" s="155" t="s">
        <v>798</v>
      </c>
      <c r="D202" s="1086" t="s">
        <v>799</v>
      </c>
      <c r="E202" s="1086"/>
      <c r="F202" s="1086"/>
      <c r="G202" s="1086"/>
      <c r="H202" s="128"/>
      <c r="I202" s="1086" t="s">
        <v>992</v>
      </c>
      <c r="J202" s="1086"/>
      <c r="K202" s="1086"/>
      <c r="L202" s="1086"/>
      <c r="M202" s="1086"/>
      <c r="N202" s="128"/>
      <c r="O202" s="1084"/>
      <c r="P202" s="1097"/>
      <c r="Q202" s="1097"/>
      <c r="R202" s="168"/>
    </row>
    <row r="203" spans="1:18" s="127" customFormat="1" ht="12" customHeight="1">
      <c r="B203" s="125"/>
      <c r="C203" s="167"/>
      <c r="D203" s="58"/>
      <c r="E203" s="58"/>
      <c r="F203" s="58"/>
      <c r="G203" s="58"/>
      <c r="H203" s="165"/>
      <c r="I203" s="1088" t="s">
        <v>985</v>
      </c>
      <c r="J203" s="1088"/>
      <c r="K203" s="1088"/>
      <c r="L203" s="1088"/>
      <c r="M203" s="1088"/>
      <c r="N203" s="128"/>
      <c r="O203" s="155"/>
      <c r="P203" s="722"/>
      <c r="Q203" s="722"/>
      <c r="R203" s="168"/>
    </row>
    <row r="204" spans="1:18" s="5" customFormat="1" ht="31.35" customHeight="1">
      <c r="B204" s="20"/>
      <c r="C204" s="155" t="s">
        <v>993</v>
      </c>
      <c r="D204" s="1086" t="s">
        <v>564</v>
      </c>
      <c r="E204" s="1086"/>
      <c r="F204" s="1086"/>
      <c r="G204" s="1086"/>
      <c r="H204" s="128"/>
      <c r="I204" s="1093" t="s">
        <v>994</v>
      </c>
      <c r="J204" s="1093"/>
      <c r="K204" s="1093"/>
      <c r="L204" s="1093"/>
      <c r="M204" s="1093"/>
      <c r="N204" s="128"/>
      <c r="O204" s="1084" t="s">
        <v>713</v>
      </c>
      <c r="P204" s="1097"/>
      <c r="Q204" s="1097"/>
      <c r="R204" s="163"/>
    </row>
    <row r="205" spans="1:18" s="5" customFormat="1" ht="9.6" customHeight="1">
      <c r="B205" s="20"/>
      <c r="C205" s="170"/>
      <c r="D205" s="19"/>
      <c r="E205" s="19"/>
      <c r="F205" s="19"/>
      <c r="G205" s="19"/>
      <c r="H205" s="19"/>
      <c r="I205" s="19"/>
      <c r="J205" s="19"/>
      <c r="K205" s="19"/>
      <c r="L205" s="19"/>
      <c r="M205" s="19"/>
      <c r="N205" s="19"/>
      <c r="O205" s="1101"/>
      <c r="P205" s="1109"/>
      <c r="Q205" s="1109"/>
      <c r="R205" s="163"/>
    </row>
    <row r="206" spans="1:18" s="127" customFormat="1">
      <c r="A206" s="124"/>
      <c r="B206" s="125"/>
      <c r="C206" s="157" t="s">
        <v>995</v>
      </c>
      <c r="D206" s="126"/>
      <c r="E206" s="724"/>
      <c r="F206" s="724"/>
      <c r="G206" s="724"/>
      <c r="H206" s="724"/>
      <c r="I206" s="724"/>
      <c r="J206" s="724"/>
      <c r="K206" s="724"/>
      <c r="L206" s="724"/>
      <c r="M206" s="724"/>
      <c r="N206" s="724"/>
      <c r="O206" s="724"/>
      <c r="P206" s="724"/>
      <c r="Q206" s="724"/>
      <c r="R206" s="168"/>
    </row>
    <row r="207" spans="1:18" s="127" customFormat="1">
      <c r="B207" s="125"/>
      <c r="C207" s="169" t="s">
        <v>796</v>
      </c>
      <c r="E207" s="725"/>
      <c r="F207" s="725"/>
      <c r="G207" s="725"/>
      <c r="H207" s="725"/>
      <c r="I207" s="725"/>
      <c r="J207" s="725"/>
      <c r="K207" s="725"/>
      <c r="L207" s="725"/>
      <c r="M207" s="725"/>
      <c r="N207" s="725"/>
      <c r="O207" s="725"/>
      <c r="P207" s="725"/>
      <c r="Q207" s="725"/>
      <c r="R207" s="168"/>
    </row>
    <row r="208" spans="1:18" s="127" customFormat="1">
      <c r="B208" s="125"/>
      <c r="C208" s="169" t="s">
        <v>996</v>
      </c>
      <c r="E208" s="725"/>
      <c r="F208" s="725"/>
      <c r="G208" s="725"/>
      <c r="H208" s="725"/>
      <c r="I208" s="725"/>
      <c r="J208" s="725"/>
      <c r="K208" s="725"/>
      <c r="L208" s="725"/>
      <c r="M208" s="725"/>
      <c r="N208" s="725"/>
      <c r="O208" s="725"/>
      <c r="P208" s="725"/>
      <c r="Q208" s="725"/>
      <c r="R208" s="168"/>
    </row>
    <row r="209" spans="1:18" s="127" customFormat="1" ht="25.35" customHeight="1">
      <c r="B209" s="125"/>
      <c r="C209" s="155" t="s">
        <v>798</v>
      </c>
      <c r="D209" s="1086" t="s">
        <v>799</v>
      </c>
      <c r="E209" s="1086"/>
      <c r="F209" s="1086"/>
      <c r="G209" s="1086"/>
      <c r="H209" s="128"/>
      <c r="I209" s="1086" t="s">
        <v>931</v>
      </c>
      <c r="J209" s="1086"/>
      <c r="K209" s="1086"/>
      <c r="L209" s="1086"/>
      <c r="M209" s="1086"/>
      <c r="N209" s="128"/>
      <c r="O209" s="1084"/>
      <c r="P209" s="1097"/>
      <c r="Q209" s="1097"/>
      <c r="R209" s="168"/>
    </row>
    <row r="210" spans="1:18" s="127" customFormat="1" ht="12.6" customHeight="1">
      <c r="B210" s="125"/>
      <c r="C210" s="167"/>
      <c r="D210" s="58"/>
      <c r="E210" s="58"/>
      <c r="F210" s="58"/>
      <c r="G210" s="58"/>
      <c r="H210" s="165"/>
      <c r="I210" s="1086" t="s">
        <v>751</v>
      </c>
      <c r="J210" s="1086"/>
      <c r="K210" s="1086"/>
      <c r="L210" s="1086"/>
      <c r="M210" s="1086"/>
      <c r="N210" s="165"/>
      <c r="O210" s="167"/>
      <c r="P210" s="727"/>
      <c r="Q210" s="727"/>
      <c r="R210" s="168"/>
    </row>
    <row r="211" spans="1:18" s="5" customFormat="1" ht="31.35" customHeight="1">
      <c r="B211" s="20"/>
      <c r="C211" s="155" t="s">
        <v>997</v>
      </c>
      <c r="D211" s="1086" t="s">
        <v>998</v>
      </c>
      <c r="E211" s="1086"/>
      <c r="F211" s="1086"/>
      <c r="G211" s="1086"/>
      <c r="H211" s="128"/>
      <c r="I211" s="1093" t="s">
        <v>999</v>
      </c>
      <c r="J211" s="1093"/>
      <c r="K211" s="1093"/>
      <c r="L211" s="1093"/>
      <c r="M211" s="1093"/>
      <c r="N211" s="128"/>
      <c r="O211" s="1084" t="s">
        <v>713</v>
      </c>
      <c r="P211" s="1097"/>
      <c r="Q211" s="1097"/>
      <c r="R211" s="163"/>
    </row>
    <row r="212" spans="1:18" s="5" customFormat="1">
      <c r="B212" s="20"/>
      <c r="C212" s="170"/>
      <c r="D212" s="19"/>
      <c r="E212" s="19"/>
      <c r="F212" s="19"/>
      <c r="G212" s="19"/>
      <c r="H212" s="19"/>
      <c r="I212" s="58"/>
      <c r="J212" s="58"/>
      <c r="K212" s="58"/>
      <c r="L212" s="58"/>
      <c r="M212" s="58"/>
      <c r="N212" s="58"/>
      <c r="O212" s="167"/>
      <c r="P212" s="167"/>
      <c r="Q212" s="58"/>
      <c r="R212" s="163"/>
    </row>
    <row r="213" spans="1:18" s="127" customFormat="1">
      <c r="A213" s="124"/>
      <c r="B213" s="125"/>
      <c r="C213" s="157" t="s">
        <v>1000</v>
      </c>
      <c r="D213" s="126"/>
      <c r="E213" s="724"/>
      <c r="F213" s="724"/>
      <c r="G213" s="724"/>
      <c r="H213" s="724"/>
      <c r="I213" s="724"/>
      <c r="J213" s="724"/>
      <c r="K213" s="724"/>
      <c r="L213" s="724"/>
      <c r="M213" s="724"/>
      <c r="N213" s="724"/>
      <c r="O213" s="724"/>
      <c r="P213" s="724"/>
      <c r="Q213" s="724"/>
      <c r="R213" s="168"/>
    </row>
    <row r="214" spans="1:18" s="127" customFormat="1">
      <c r="B214" s="125"/>
      <c r="C214" s="169" t="s">
        <v>796</v>
      </c>
      <c r="E214" s="725"/>
      <c r="F214" s="725"/>
      <c r="G214" s="725"/>
      <c r="H214" s="725"/>
      <c r="I214" s="725"/>
      <c r="J214" s="725"/>
      <c r="K214" s="725"/>
      <c r="L214" s="725"/>
      <c r="M214" s="725"/>
      <c r="N214" s="725"/>
      <c r="O214" s="725"/>
      <c r="P214" s="725"/>
      <c r="Q214" s="725"/>
      <c r="R214" s="168"/>
    </row>
    <row r="215" spans="1:18" s="127" customFormat="1">
      <c r="B215" s="125"/>
      <c r="C215" s="169" t="s">
        <v>1001</v>
      </c>
      <c r="E215" s="725"/>
      <c r="F215" s="725"/>
      <c r="G215" s="725"/>
      <c r="H215" s="725"/>
      <c r="I215" s="725"/>
      <c r="J215" s="725"/>
      <c r="K215" s="725"/>
      <c r="L215" s="725"/>
      <c r="M215" s="725"/>
      <c r="N215" s="725"/>
      <c r="O215" s="725"/>
      <c r="P215" s="725"/>
      <c r="Q215" s="725"/>
      <c r="R215" s="168"/>
    </row>
    <row r="216" spans="1:18" s="127" customFormat="1" ht="12.6" customHeight="1">
      <c r="B216" s="125"/>
      <c r="C216" s="155" t="s">
        <v>798</v>
      </c>
      <c r="D216" s="1086" t="s">
        <v>799</v>
      </c>
      <c r="E216" s="1086"/>
      <c r="F216" s="1086"/>
      <c r="G216" s="1086"/>
      <c r="H216" s="128"/>
      <c r="I216" s="1086" t="s">
        <v>1002</v>
      </c>
      <c r="J216" s="1086"/>
      <c r="K216" s="1086"/>
      <c r="L216" s="1086"/>
      <c r="M216" s="1086"/>
      <c r="N216" s="128"/>
      <c r="O216" s="1084"/>
      <c r="P216" s="1097"/>
      <c r="Q216" s="1097"/>
      <c r="R216" s="168"/>
    </row>
    <row r="217" spans="1:18" s="127" customFormat="1" ht="12.6" customHeight="1">
      <c r="B217" s="125"/>
      <c r="C217" s="167"/>
      <c r="D217" s="58"/>
      <c r="E217" s="58"/>
      <c r="F217" s="58"/>
      <c r="G217" s="58"/>
      <c r="H217" s="165"/>
      <c r="I217" s="1086" t="s">
        <v>717</v>
      </c>
      <c r="J217" s="1086"/>
      <c r="K217" s="1086"/>
      <c r="L217" s="1086"/>
      <c r="M217" s="1086"/>
      <c r="N217" s="165"/>
      <c r="O217" s="167"/>
      <c r="P217" s="727"/>
      <c r="Q217" s="727"/>
      <c r="R217" s="168"/>
    </row>
    <row r="218" spans="1:18" s="127" customFormat="1" ht="12.6" customHeight="1">
      <c r="B218" s="125"/>
      <c r="C218" s="167"/>
      <c r="D218" s="58"/>
      <c r="E218" s="58"/>
      <c r="F218" s="58"/>
      <c r="G218" s="58"/>
      <c r="H218" s="165"/>
      <c r="I218" s="1090" t="s">
        <v>1003</v>
      </c>
      <c r="J218" s="1090"/>
      <c r="K218" s="1090"/>
      <c r="L218" s="1090"/>
      <c r="M218" s="1090"/>
      <c r="N218" s="165"/>
      <c r="O218" s="167"/>
      <c r="P218" s="727"/>
      <c r="Q218" s="727"/>
      <c r="R218" s="168"/>
    </row>
    <row r="219" spans="1:18" s="5" customFormat="1" ht="31.35" customHeight="1">
      <c r="B219" s="20"/>
      <c r="C219" s="155" t="s">
        <v>1004</v>
      </c>
      <c r="D219" s="1086" t="s">
        <v>1005</v>
      </c>
      <c r="E219" s="1086"/>
      <c r="F219" s="1086"/>
      <c r="G219" s="1086"/>
      <c r="H219" s="128"/>
      <c r="I219" s="1086" t="s">
        <v>1006</v>
      </c>
      <c r="J219" s="1086"/>
      <c r="K219" s="1086"/>
      <c r="L219" s="1086"/>
      <c r="M219" s="1086"/>
      <c r="N219" s="128"/>
      <c r="O219" s="1084" t="s">
        <v>1007</v>
      </c>
      <c r="P219" s="1097"/>
      <c r="Q219" s="1097"/>
      <c r="R219" s="163"/>
    </row>
    <row r="220" spans="1:18" s="5" customFormat="1">
      <c r="B220" s="20"/>
      <c r="C220" s="170"/>
      <c r="D220" s="19"/>
      <c r="E220" s="19"/>
      <c r="F220" s="19"/>
      <c r="G220" s="19"/>
      <c r="H220" s="19"/>
      <c r="I220" s="58"/>
      <c r="J220" s="58"/>
      <c r="K220" s="58"/>
      <c r="L220" s="58"/>
      <c r="M220" s="58"/>
      <c r="N220" s="58"/>
      <c r="O220" s="167"/>
      <c r="P220" s="167"/>
      <c r="Q220" s="58"/>
      <c r="R220" s="163"/>
    </row>
    <row r="221" spans="1:18" s="127" customFormat="1">
      <c r="A221" s="124"/>
      <c r="B221" s="125"/>
      <c r="C221" s="157" t="s">
        <v>1008</v>
      </c>
      <c r="D221" s="126"/>
      <c r="E221" s="724"/>
      <c r="F221" s="724"/>
      <c r="G221" s="724"/>
      <c r="H221" s="724"/>
      <c r="I221" s="724"/>
      <c r="J221" s="724"/>
      <c r="K221" s="724"/>
      <c r="L221" s="724"/>
      <c r="M221" s="724"/>
      <c r="N221" s="724"/>
      <c r="O221" s="724"/>
      <c r="P221" s="724"/>
      <c r="Q221" s="724"/>
      <c r="R221" s="168"/>
    </row>
    <row r="222" spans="1:18" s="127" customFormat="1">
      <c r="B222" s="125"/>
      <c r="C222" s="169" t="s">
        <v>796</v>
      </c>
      <c r="E222" s="725"/>
      <c r="F222" s="725"/>
      <c r="G222" s="725"/>
      <c r="H222" s="725"/>
      <c r="I222" s="725"/>
      <c r="J222" s="725"/>
      <c r="K222" s="725"/>
      <c r="L222" s="725"/>
      <c r="M222" s="725"/>
      <c r="N222" s="725"/>
      <c r="O222" s="725"/>
      <c r="P222" s="725"/>
      <c r="Q222" s="725"/>
      <c r="R222" s="168"/>
    </row>
    <row r="223" spans="1:18" s="127" customFormat="1">
      <c r="B223" s="125"/>
      <c r="C223" s="169" t="s">
        <v>1009</v>
      </c>
      <c r="E223" s="725"/>
      <c r="F223" s="725"/>
      <c r="G223" s="725"/>
      <c r="H223" s="725"/>
      <c r="I223" s="725"/>
      <c r="J223" s="725"/>
      <c r="K223" s="725"/>
      <c r="L223" s="725"/>
      <c r="M223" s="725"/>
      <c r="N223" s="725"/>
      <c r="O223" s="725"/>
      <c r="P223" s="725"/>
      <c r="Q223" s="725"/>
      <c r="R223" s="168"/>
    </row>
    <row r="224" spans="1:18" s="127" customFormat="1" ht="12.6" customHeight="1">
      <c r="B224" s="125"/>
      <c r="C224" s="155" t="s">
        <v>798</v>
      </c>
      <c r="D224" s="1086" t="s">
        <v>799</v>
      </c>
      <c r="E224" s="1086"/>
      <c r="F224" s="1086"/>
      <c r="G224" s="1086"/>
      <c r="H224" s="128"/>
      <c r="I224" s="1086" t="s">
        <v>1010</v>
      </c>
      <c r="J224" s="1086"/>
      <c r="K224" s="1086"/>
      <c r="L224" s="1086"/>
      <c r="M224" s="1086"/>
      <c r="N224" s="128"/>
      <c r="O224" s="1084"/>
      <c r="P224" s="1097"/>
      <c r="Q224" s="1097"/>
      <c r="R224" s="168"/>
    </row>
    <row r="225" spans="1:18" s="127" customFormat="1" ht="12.6" customHeight="1">
      <c r="B225" s="125"/>
      <c r="C225" s="167"/>
      <c r="D225" s="58"/>
      <c r="E225" s="58"/>
      <c r="F225" s="58"/>
      <c r="G225" s="58"/>
      <c r="H225" s="1025"/>
      <c r="I225" s="1090" t="s">
        <v>1011</v>
      </c>
      <c r="J225" s="1090"/>
      <c r="K225" s="1090"/>
      <c r="L225" s="1090"/>
      <c r="M225" s="1090"/>
      <c r="N225" s="128"/>
      <c r="O225" s="155"/>
      <c r="P225" s="722"/>
      <c r="Q225" s="722"/>
      <c r="R225" s="168"/>
    </row>
    <row r="226" spans="1:18" s="5" customFormat="1" ht="24.6" customHeight="1">
      <c r="B226" s="20"/>
      <c r="C226" s="155" t="s">
        <v>1012</v>
      </c>
      <c r="D226" s="1086" t="s">
        <v>1013</v>
      </c>
      <c r="E226" s="1086"/>
      <c r="F226" s="1086"/>
      <c r="G226" s="1086"/>
      <c r="H226" s="165"/>
      <c r="I226" s="1086" t="s">
        <v>1010</v>
      </c>
      <c r="J226" s="1086"/>
      <c r="K226" s="1086"/>
      <c r="L226" s="1086"/>
      <c r="M226" s="1086"/>
      <c r="N226" s="128"/>
      <c r="O226" s="1084" t="s">
        <v>1014</v>
      </c>
      <c r="P226" s="1097"/>
      <c r="Q226" s="1097"/>
      <c r="R226" s="163"/>
    </row>
    <row r="227" spans="1:18" s="5" customFormat="1" ht="15" customHeight="1">
      <c r="B227" s="20"/>
      <c r="C227" s="155" t="s">
        <v>1015</v>
      </c>
      <c r="D227" s="1086" t="s">
        <v>1016</v>
      </c>
      <c r="E227" s="1086"/>
      <c r="F227" s="1086"/>
      <c r="G227" s="1086"/>
      <c r="H227" s="128"/>
      <c r="I227" s="1086" t="s">
        <v>1010</v>
      </c>
      <c r="J227" s="1086"/>
      <c r="K227" s="1086"/>
      <c r="L227" s="1086"/>
      <c r="M227" s="1086"/>
      <c r="N227" s="128"/>
      <c r="O227" s="1084" t="s">
        <v>1014</v>
      </c>
      <c r="P227" s="1097"/>
      <c r="Q227" s="1097"/>
      <c r="R227" s="163"/>
    </row>
    <row r="228" spans="1:18" s="5" customFormat="1" ht="11.25" customHeight="1">
      <c r="B228" s="20"/>
      <c r="C228" s="167"/>
      <c r="D228" s="1067"/>
      <c r="E228" s="1067"/>
      <c r="F228" s="1067"/>
      <c r="G228" s="1067"/>
      <c r="H228" s="165"/>
      <c r="I228" s="1086" t="s">
        <v>1017</v>
      </c>
      <c r="J228" s="1086"/>
      <c r="K228" s="1086"/>
      <c r="L228" s="1086"/>
      <c r="M228" s="1086"/>
      <c r="N228" s="165"/>
      <c r="O228" s="1101"/>
      <c r="P228" s="1109"/>
      <c r="Q228" s="1109"/>
      <c r="R228" s="163"/>
    </row>
    <row r="229" spans="1:18" s="5" customFormat="1">
      <c r="B229" s="20"/>
      <c r="C229" s="170"/>
      <c r="D229" s="19"/>
      <c r="E229" s="19"/>
      <c r="F229" s="19"/>
      <c r="G229" s="19"/>
      <c r="H229" s="19"/>
      <c r="I229" s="58"/>
      <c r="J229" s="58"/>
      <c r="K229" s="58"/>
      <c r="L229" s="58"/>
      <c r="M229" s="58"/>
      <c r="N229" s="58"/>
      <c r="O229" s="167"/>
      <c r="P229" s="167"/>
      <c r="Q229" s="58"/>
      <c r="R229" s="163"/>
    </row>
    <row r="230" spans="1:18" s="127" customFormat="1">
      <c r="A230" s="124"/>
      <c r="B230" s="125"/>
      <c r="C230" s="157" t="s">
        <v>1018</v>
      </c>
      <c r="D230" s="126"/>
      <c r="E230" s="724"/>
      <c r="F230" s="724"/>
      <c r="G230" s="724"/>
      <c r="H230" s="724"/>
      <c r="I230" s="724"/>
      <c r="J230" s="724"/>
      <c r="K230" s="724"/>
      <c r="L230" s="724"/>
      <c r="M230" s="724"/>
      <c r="N230" s="724"/>
      <c r="O230" s="724"/>
      <c r="P230" s="724"/>
      <c r="Q230" s="724"/>
      <c r="R230" s="168"/>
    </row>
    <row r="231" spans="1:18" s="127" customFormat="1">
      <c r="B231" s="125"/>
      <c r="C231" s="169" t="s">
        <v>796</v>
      </c>
      <c r="E231" s="725"/>
      <c r="F231" s="725"/>
      <c r="G231" s="725"/>
      <c r="H231" s="725"/>
      <c r="I231" s="725"/>
      <c r="J231" s="725"/>
      <c r="K231" s="725"/>
      <c r="L231" s="725"/>
      <c r="M231" s="725"/>
      <c r="N231" s="725"/>
      <c r="O231" s="725"/>
      <c r="P231" s="725"/>
      <c r="Q231" s="725"/>
      <c r="R231" s="168"/>
    </row>
    <row r="232" spans="1:18" s="127" customFormat="1">
      <c r="B232" s="125"/>
      <c r="C232" s="169" t="s">
        <v>1019</v>
      </c>
      <c r="E232" s="725"/>
      <c r="F232" s="725"/>
      <c r="G232" s="725"/>
      <c r="H232" s="725"/>
      <c r="I232" s="725"/>
      <c r="J232" s="725"/>
      <c r="K232" s="725"/>
      <c r="L232" s="725"/>
      <c r="M232" s="725"/>
      <c r="N232" s="725"/>
      <c r="O232" s="725"/>
      <c r="P232" s="725"/>
      <c r="Q232" s="725"/>
      <c r="R232" s="168"/>
    </row>
    <row r="233" spans="1:18" s="127" customFormat="1" ht="14.1" customHeight="1">
      <c r="B233" s="125"/>
      <c r="C233" s="155" t="s">
        <v>798</v>
      </c>
      <c r="D233" s="1086" t="s">
        <v>799</v>
      </c>
      <c r="E233" s="1086"/>
      <c r="F233" s="1086"/>
      <c r="G233" s="1086"/>
      <c r="H233" s="128"/>
      <c r="I233" s="1086" t="s">
        <v>1002</v>
      </c>
      <c r="J233" s="1086"/>
      <c r="K233" s="1086"/>
      <c r="L233" s="1086"/>
      <c r="M233" s="1086"/>
      <c r="N233" s="128"/>
      <c r="O233" s="1084"/>
      <c r="P233" s="1097"/>
      <c r="Q233" s="1097"/>
      <c r="R233" s="168"/>
    </row>
    <row r="234" spans="1:18" s="127" customFormat="1" ht="14.1" customHeight="1">
      <c r="B234" s="125"/>
      <c r="C234" s="167"/>
      <c r="D234" s="58"/>
      <c r="E234" s="58"/>
      <c r="F234" s="58"/>
      <c r="G234" s="58"/>
      <c r="H234" s="165"/>
      <c r="I234" s="1086" t="s">
        <v>717</v>
      </c>
      <c r="J234" s="1086"/>
      <c r="K234" s="1086"/>
      <c r="L234" s="1086"/>
      <c r="M234" s="1086"/>
      <c r="N234" s="165"/>
      <c r="O234" s="167"/>
      <c r="P234" s="727"/>
      <c r="Q234" s="727"/>
      <c r="R234" s="168"/>
    </row>
    <row r="235" spans="1:18" s="5" customFormat="1" ht="22.35" customHeight="1">
      <c r="B235" s="20"/>
      <c r="C235" s="155" t="s">
        <v>1020</v>
      </c>
      <c r="D235" s="1086" t="s">
        <v>1021</v>
      </c>
      <c r="E235" s="1086"/>
      <c r="F235" s="1086"/>
      <c r="G235" s="1086"/>
      <c r="H235" s="128"/>
      <c r="I235" s="1086" t="s">
        <v>1006</v>
      </c>
      <c r="J235" s="1086"/>
      <c r="K235" s="1086"/>
      <c r="L235" s="1086"/>
      <c r="M235" s="1086"/>
      <c r="N235" s="128"/>
      <c r="O235" s="1084" t="s">
        <v>752</v>
      </c>
      <c r="P235" s="1097"/>
      <c r="Q235" s="1097"/>
      <c r="R235" s="163"/>
    </row>
    <row r="236" spans="1:18" s="5" customFormat="1" ht="24.6" customHeight="1">
      <c r="B236" s="20"/>
      <c r="C236" s="155" t="s">
        <v>1022</v>
      </c>
      <c r="D236" s="1086" t="s">
        <v>1023</v>
      </c>
      <c r="E236" s="1086"/>
      <c r="F236" s="1086"/>
      <c r="G236" s="1086"/>
      <c r="H236" s="128"/>
      <c r="I236" s="1086" t="s">
        <v>1024</v>
      </c>
      <c r="J236" s="1086"/>
      <c r="K236" s="1086"/>
      <c r="L236" s="1086"/>
      <c r="M236" s="1086"/>
      <c r="N236" s="128"/>
      <c r="O236" s="1084" t="s">
        <v>752</v>
      </c>
      <c r="P236" s="1097"/>
      <c r="Q236" s="1097"/>
      <c r="R236" s="163"/>
    </row>
    <row r="237" spans="1:18" s="5" customFormat="1">
      <c r="B237" s="20"/>
      <c r="C237" s="170"/>
      <c r="D237" s="19"/>
      <c r="E237" s="19"/>
      <c r="F237" s="19"/>
      <c r="G237" s="19"/>
      <c r="H237" s="19"/>
      <c r="I237" s="19"/>
      <c r="J237" s="19"/>
      <c r="K237" s="19"/>
      <c r="L237" s="19"/>
      <c r="M237" s="19"/>
      <c r="N237" s="19"/>
      <c r="O237" s="167"/>
      <c r="P237" s="167"/>
      <c r="Q237" s="19"/>
      <c r="R237" s="163"/>
    </row>
    <row r="238" spans="1:18" s="127" customFormat="1">
      <c r="A238" s="124"/>
      <c r="B238" s="125"/>
      <c r="C238" s="157" t="s">
        <v>1025</v>
      </c>
      <c r="D238" s="126"/>
      <c r="E238" s="724"/>
      <c r="F238" s="724"/>
      <c r="G238" s="724"/>
      <c r="H238" s="724"/>
      <c r="I238" s="724"/>
      <c r="J238" s="724"/>
      <c r="K238" s="724"/>
      <c r="L238" s="724"/>
      <c r="M238" s="724"/>
      <c r="N238" s="724"/>
      <c r="O238" s="724"/>
      <c r="P238" s="724"/>
      <c r="Q238" s="724"/>
      <c r="R238" s="168"/>
    </row>
    <row r="239" spans="1:18" s="127" customFormat="1">
      <c r="B239" s="125"/>
      <c r="C239" s="169" t="s">
        <v>796</v>
      </c>
      <c r="E239" s="725"/>
      <c r="F239" s="725"/>
      <c r="G239" s="725"/>
      <c r="H239" s="725"/>
      <c r="I239" s="725"/>
      <c r="J239" s="725"/>
      <c r="K239" s="725"/>
      <c r="L239" s="725"/>
      <c r="M239" s="725"/>
      <c r="N239" s="725"/>
      <c r="O239" s="725"/>
      <c r="P239" s="725"/>
      <c r="Q239" s="725"/>
      <c r="R239" s="168"/>
    </row>
    <row r="240" spans="1:18" s="127" customFormat="1">
      <c r="B240" s="125"/>
      <c r="C240" s="169" t="s">
        <v>1026</v>
      </c>
      <c r="E240" s="725"/>
      <c r="F240" s="725"/>
      <c r="G240" s="725"/>
      <c r="H240" s="725"/>
      <c r="I240" s="725"/>
      <c r="J240" s="725"/>
      <c r="K240" s="725"/>
      <c r="L240" s="725"/>
      <c r="M240" s="725"/>
      <c r="N240" s="725"/>
      <c r="O240" s="725"/>
      <c r="P240" s="725"/>
      <c r="Q240" s="725"/>
      <c r="R240" s="168"/>
    </row>
    <row r="241" spans="1:18" s="127" customFormat="1" ht="12" customHeight="1">
      <c r="B241" s="125"/>
      <c r="C241" s="1084" t="s">
        <v>798</v>
      </c>
      <c r="D241" s="1086" t="s">
        <v>799</v>
      </c>
      <c r="E241" s="1086"/>
      <c r="F241" s="1086"/>
      <c r="G241" s="1086"/>
      <c r="H241" s="1086"/>
      <c r="I241" s="1086" t="s">
        <v>1027</v>
      </c>
      <c r="J241" s="1086"/>
      <c r="K241" s="1086"/>
      <c r="L241" s="1086"/>
      <c r="M241" s="1086"/>
      <c r="N241" s="128"/>
      <c r="O241" s="1084"/>
      <c r="P241" s="1097"/>
      <c r="Q241" s="1097"/>
      <c r="R241" s="168"/>
    </row>
    <row r="242" spans="1:18" s="127" customFormat="1" ht="12" customHeight="1">
      <c r="B242" s="125"/>
      <c r="C242" s="1085"/>
      <c r="D242" s="1087"/>
      <c r="E242" s="1087"/>
      <c r="F242" s="1087"/>
      <c r="G242" s="1087"/>
      <c r="H242" s="1087"/>
      <c r="I242" s="1086" t="s">
        <v>1028</v>
      </c>
      <c r="J242" s="1086"/>
      <c r="K242" s="1086"/>
      <c r="L242" s="1086"/>
      <c r="M242" s="1086"/>
      <c r="N242" s="128"/>
      <c r="O242" s="155"/>
      <c r="P242" s="722"/>
      <c r="Q242" s="722"/>
      <c r="R242" s="168"/>
    </row>
    <row r="243" spans="1:18" s="5" customFormat="1" ht="16.5" customHeight="1">
      <c r="B243" s="20"/>
      <c r="C243" s="155" t="s">
        <v>1029</v>
      </c>
      <c r="D243" s="1086" t="s">
        <v>1030</v>
      </c>
      <c r="E243" s="1086"/>
      <c r="F243" s="1086"/>
      <c r="G243" s="1086"/>
      <c r="H243" s="128"/>
      <c r="I243" s="1086" t="s">
        <v>1028</v>
      </c>
      <c r="J243" s="1086"/>
      <c r="K243" s="1086"/>
      <c r="L243" s="1086"/>
      <c r="M243" s="1086"/>
      <c r="N243" s="128"/>
      <c r="O243" s="1084" t="s">
        <v>722</v>
      </c>
      <c r="P243" s="1097"/>
      <c r="Q243" s="1097"/>
      <c r="R243" s="163"/>
    </row>
    <row r="244" spans="1:18" s="5" customFormat="1">
      <c r="B244" s="20"/>
      <c r="C244" s="170"/>
      <c r="D244" s="19"/>
      <c r="E244" s="19"/>
      <c r="F244" s="19"/>
      <c r="G244" s="19"/>
      <c r="H244" s="19"/>
      <c r="I244" s="19"/>
      <c r="J244" s="19"/>
      <c r="K244" s="19"/>
      <c r="L244" s="19"/>
      <c r="M244" s="19"/>
      <c r="N244" s="19"/>
      <c r="O244" s="174"/>
      <c r="P244" s="174"/>
      <c r="Q244" s="175"/>
      <c r="R244" s="163"/>
    </row>
    <row r="245" spans="1:18" s="127" customFormat="1">
      <c r="A245" s="124"/>
      <c r="B245" s="125"/>
      <c r="C245" s="157" t="s">
        <v>1031</v>
      </c>
      <c r="D245" s="126"/>
      <c r="E245" s="724"/>
      <c r="F245" s="724"/>
      <c r="G245" s="724"/>
      <c r="H245" s="724"/>
      <c r="I245" s="724"/>
      <c r="J245" s="724"/>
      <c r="K245" s="724"/>
      <c r="L245" s="724"/>
      <c r="M245" s="724"/>
      <c r="N245" s="724"/>
      <c r="O245" s="724"/>
      <c r="P245" s="724"/>
      <c r="Q245" s="724"/>
      <c r="R245" s="168"/>
    </row>
    <row r="246" spans="1:18" s="127" customFormat="1">
      <c r="B246" s="125"/>
      <c r="C246" s="169" t="s">
        <v>796</v>
      </c>
      <c r="E246" s="725"/>
      <c r="F246" s="725"/>
      <c r="G246" s="725"/>
      <c r="H246" s="725"/>
      <c r="I246" s="725"/>
      <c r="J246" s="725"/>
      <c r="K246" s="725"/>
      <c r="L246" s="725"/>
      <c r="M246" s="725"/>
      <c r="N246" s="725"/>
      <c r="O246" s="725"/>
      <c r="P246" s="725"/>
      <c r="Q246" s="725"/>
      <c r="R246" s="168"/>
    </row>
    <row r="247" spans="1:18" s="127" customFormat="1">
      <c r="B247" s="125"/>
      <c r="C247" s="169"/>
      <c r="E247" s="725"/>
      <c r="F247" s="725"/>
      <c r="G247" s="725"/>
      <c r="H247" s="725"/>
      <c r="I247" s="725"/>
      <c r="J247" s="725"/>
      <c r="K247" s="725"/>
      <c r="L247" s="725"/>
      <c r="M247" s="725"/>
      <c r="N247" s="725"/>
      <c r="O247" s="725"/>
      <c r="P247" s="725"/>
      <c r="Q247" s="725"/>
      <c r="R247" s="168"/>
    </row>
    <row r="248" spans="1:18" s="127" customFormat="1" ht="13.35" customHeight="1">
      <c r="B248" s="125"/>
      <c r="C248" s="155" t="s">
        <v>798</v>
      </c>
      <c r="D248" s="1086" t="s">
        <v>799</v>
      </c>
      <c r="E248" s="1086"/>
      <c r="F248" s="1086"/>
      <c r="G248" s="1086"/>
      <c r="H248" s="128"/>
      <c r="I248" s="1086" t="s">
        <v>1032</v>
      </c>
      <c r="J248" s="1086"/>
      <c r="K248" s="1086"/>
      <c r="L248" s="1086"/>
      <c r="M248" s="1086"/>
      <c r="N248" s="128"/>
      <c r="O248" s="1084"/>
      <c r="P248" s="1097"/>
      <c r="Q248" s="1097"/>
      <c r="R248" s="168"/>
    </row>
    <row r="249" spans="1:18" s="5" customFormat="1" ht="21.6" customHeight="1">
      <c r="B249" s="20"/>
      <c r="C249" s="155" t="s">
        <v>1033</v>
      </c>
      <c r="D249" s="1086" t="s">
        <v>1034</v>
      </c>
      <c r="E249" s="1086"/>
      <c r="F249" s="1086"/>
      <c r="G249" s="1086"/>
      <c r="H249" s="128"/>
      <c r="I249" s="1086" t="s">
        <v>716</v>
      </c>
      <c r="J249" s="1086"/>
      <c r="K249" s="1086"/>
      <c r="L249" s="1086"/>
      <c r="M249" s="1086"/>
      <c r="N249" s="128"/>
      <c r="O249" s="1084" t="s">
        <v>1035</v>
      </c>
      <c r="P249" s="1097"/>
      <c r="Q249" s="1097"/>
      <c r="R249" s="163"/>
    </row>
    <row r="250" spans="1:18" s="5" customFormat="1" ht="23.25" customHeight="1">
      <c r="B250" s="20"/>
      <c r="C250" s="155" t="s">
        <v>1036</v>
      </c>
      <c r="D250" s="1086" t="s">
        <v>1037</v>
      </c>
      <c r="E250" s="1086"/>
      <c r="F250" s="1086"/>
      <c r="G250" s="1086"/>
      <c r="H250" s="128"/>
      <c r="I250" s="1086" t="s">
        <v>716</v>
      </c>
      <c r="J250" s="1086"/>
      <c r="K250" s="1086"/>
      <c r="L250" s="1086"/>
      <c r="M250" s="1086"/>
      <c r="N250" s="128"/>
      <c r="O250" s="1084" t="s">
        <v>722</v>
      </c>
      <c r="P250" s="1097"/>
      <c r="Q250" s="1097"/>
      <c r="R250" s="163"/>
    </row>
    <row r="251" spans="1:18" s="5" customFormat="1">
      <c r="B251" s="20"/>
      <c r="C251" s="170"/>
      <c r="D251" s="19"/>
      <c r="E251" s="19"/>
      <c r="F251" s="19"/>
      <c r="G251" s="19"/>
      <c r="H251" s="19"/>
      <c r="I251" s="19"/>
      <c r="J251" s="19"/>
      <c r="K251" s="19"/>
      <c r="L251" s="19"/>
      <c r="M251" s="19"/>
      <c r="N251" s="19"/>
      <c r="O251" s="174"/>
      <c r="P251" s="174"/>
      <c r="Q251" s="175"/>
      <c r="R251" s="163"/>
    </row>
    <row r="252" spans="1:18" s="55" customFormat="1" ht="18.75" customHeight="1">
      <c r="A252" s="301"/>
      <c r="B252" s="821"/>
      <c r="C252" s="822" t="s">
        <v>1038</v>
      </c>
      <c r="D252" s="823"/>
      <c r="E252" s="823"/>
      <c r="F252" s="823"/>
      <c r="G252" s="820"/>
      <c r="H252" s="820"/>
      <c r="I252" s="820"/>
      <c r="J252" s="820"/>
      <c r="K252" s="820"/>
      <c r="L252" s="820"/>
      <c r="M252" s="820"/>
      <c r="N252" s="820"/>
      <c r="O252" s="820"/>
      <c r="P252" s="820"/>
      <c r="Q252" s="820"/>
      <c r="R252" s="824"/>
    </row>
    <row r="253" spans="1:18">
      <c r="B253" s="13"/>
      <c r="R253" s="161"/>
    </row>
    <row r="254" spans="1:18">
      <c r="B254" s="13"/>
      <c r="D254" s="162" t="s">
        <v>1039</v>
      </c>
      <c r="H254" s="187"/>
      <c r="I254" s="188" t="s">
        <v>1040</v>
      </c>
      <c r="J254" s="187"/>
      <c r="K254" s="187"/>
      <c r="L254" s="187"/>
      <c r="R254" s="161"/>
    </row>
    <row r="255" spans="1:18" s="127" customFormat="1" ht="15" customHeight="1">
      <c r="A255" s="124"/>
      <c r="B255" s="125"/>
      <c r="C255" s="167"/>
      <c r="D255" s="1086" t="s">
        <v>1041</v>
      </c>
      <c r="E255" s="1086"/>
      <c r="F255" s="1086"/>
      <c r="G255" s="1086"/>
      <c r="H255" s="128"/>
      <c r="I255" s="1086" t="s">
        <v>1042</v>
      </c>
      <c r="J255" s="1086"/>
      <c r="K255" s="1086"/>
      <c r="L255" s="1086"/>
      <c r="M255" s="128"/>
      <c r="N255" s="165"/>
      <c r="O255" s="1101"/>
      <c r="P255" s="1109"/>
      <c r="Q255" s="1109"/>
      <c r="R255" s="168"/>
    </row>
    <row r="256" spans="1:18" s="127" customFormat="1" ht="14.45" customHeight="1">
      <c r="A256" s="124"/>
      <c r="B256" s="125"/>
      <c r="C256" s="167"/>
      <c r="D256" s="1086" t="s">
        <v>1043</v>
      </c>
      <c r="E256" s="1086"/>
      <c r="F256" s="1086"/>
      <c r="G256" s="1086"/>
      <c r="H256" s="128"/>
      <c r="I256" s="1086" t="s">
        <v>1042</v>
      </c>
      <c r="J256" s="1086"/>
      <c r="K256" s="1086"/>
      <c r="L256" s="1086"/>
      <c r="M256" s="128"/>
      <c r="N256" s="165"/>
      <c r="O256" s="1101"/>
      <c r="P256" s="1109"/>
      <c r="Q256" s="1109"/>
      <c r="R256" s="168"/>
    </row>
    <row r="257" spans="1:18" s="127" customFormat="1" ht="14.45" customHeight="1">
      <c r="A257" s="124"/>
      <c r="B257" s="125"/>
      <c r="C257" s="167"/>
      <c r="D257" s="1086" t="s">
        <v>1044</v>
      </c>
      <c r="E257" s="1086"/>
      <c r="F257" s="1086"/>
      <c r="G257" s="1086"/>
      <c r="H257" s="128"/>
      <c r="I257" s="1086" t="s">
        <v>1042</v>
      </c>
      <c r="J257" s="1086"/>
      <c r="K257" s="1086"/>
      <c r="L257" s="1086"/>
      <c r="M257" s="128"/>
      <c r="N257" s="165"/>
      <c r="O257" s="1101"/>
      <c r="P257" s="1109"/>
      <c r="Q257" s="1109"/>
      <c r="R257" s="168"/>
    </row>
    <row r="258" spans="1:18" s="127" customFormat="1" ht="14.45" customHeight="1">
      <c r="A258" s="124"/>
      <c r="B258" s="125"/>
      <c r="C258" s="167"/>
      <c r="D258" s="1086" t="s">
        <v>1045</v>
      </c>
      <c r="E258" s="1086"/>
      <c r="F258" s="1086"/>
      <c r="G258" s="1086"/>
      <c r="H258" s="128"/>
      <c r="I258" s="1086" t="s">
        <v>1042</v>
      </c>
      <c r="J258" s="1086"/>
      <c r="K258" s="1086"/>
      <c r="L258" s="1086"/>
      <c r="M258" s="128"/>
      <c r="N258" s="165"/>
      <c r="O258" s="1101"/>
      <c r="P258" s="1109"/>
      <c r="Q258" s="1109"/>
      <c r="R258" s="168"/>
    </row>
    <row r="259" spans="1:18" s="127" customFormat="1" ht="14.45" customHeight="1">
      <c r="A259" s="124"/>
      <c r="B259" s="125"/>
      <c r="C259" s="167"/>
      <c r="D259" s="1086" t="s">
        <v>1046</v>
      </c>
      <c r="E259" s="1086"/>
      <c r="F259" s="1086"/>
      <c r="G259" s="1086"/>
      <c r="H259" s="128"/>
      <c r="I259" s="1086" t="s">
        <v>1047</v>
      </c>
      <c r="J259" s="1086"/>
      <c r="K259" s="1086"/>
      <c r="L259" s="1086"/>
      <c r="M259" s="128"/>
      <c r="N259" s="165"/>
      <c r="O259" s="1101"/>
      <c r="P259" s="1109"/>
      <c r="Q259" s="1109"/>
      <c r="R259" s="168"/>
    </row>
    <row r="260" spans="1:18" s="127" customFormat="1" ht="14.45" customHeight="1">
      <c r="A260" s="124"/>
      <c r="B260" s="125"/>
      <c r="C260" s="167"/>
      <c r="D260" s="1086" t="s">
        <v>1048</v>
      </c>
      <c r="E260" s="1086"/>
      <c r="F260" s="1086"/>
      <c r="G260" s="1086"/>
      <c r="H260" s="128"/>
      <c r="I260" s="1086" t="s">
        <v>1047</v>
      </c>
      <c r="J260" s="1086"/>
      <c r="K260" s="1086"/>
      <c r="L260" s="1086"/>
      <c r="M260" s="128"/>
      <c r="N260" s="165"/>
      <c r="O260" s="1101"/>
      <c r="P260" s="1109"/>
      <c r="Q260" s="1109"/>
      <c r="R260" s="168"/>
    </row>
    <row r="261" spans="1:18" s="127" customFormat="1" ht="14.45" customHeight="1">
      <c r="A261" s="124"/>
      <c r="B261" s="125"/>
      <c r="C261" s="167"/>
      <c r="D261" s="1086" t="s">
        <v>1049</v>
      </c>
      <c r="E261" s="1086"/>
      <c r="F261" s="1086"/>
      <c r="G261" s="1086"/>
      <c r="H261" s="128"/>
      <c r="I261" s="1086" t="s">
        <v>1047</v>
      </c>
      <c r="J261" s="1086"/>
      <c r="K261" s="1086"/>
      <c r="L261" s="1086"/>
      <c r="M261" s="128"/>
      <c r="N261" s="165"/>
      <c r="O261" s="1101"/>
      <c r="P261" s="1109"/>
      <c r="Q261" s="1109"/>
      <c r="R261" s="168"/>
    </row>
    <row r="262" spans="1:18" s="127" customFormat="1" ht="14.45" customHeight="1">
      <c r="A262" s="124"/>
      <c r="B262" s="125"/>
      <c r="C262" s="167"/>
      <c r="D262" s="1086" t="s">
        <v>1050</v>
      </c>
      <c r="E262" s="1086"/>
      <c r="F262" s="1086"/>
      <c r="G262" s="1086"/>
      <c r="H262" s="128"/>
      <c r="I262" s="1086" t="s">
        <v>1047</v>
      </c>
      <c r="J262" s="1086"/>
      <c r="K262" s="1086"/>
      <c r="L262" s="1086"/>
      <c r="M262" s="128"/>
      <c r="N262" s="165"/>
      <c r="O262" s="1101"/>
      <c r="P262" s="1109"/>
      <c r="Q262" s="1109"/>
      <c r="R262" s="168"/>
    </row>
    <row r="263" spans="1:18" s="127" customFormat="1" ht="14.45" customHeight="1">
      <c r="A263" s="124"/>
      <c r="B263" s="125"/>
      <c r="C263" s="167"/>
      <c r="D263" s="1086" t="s">
        <v>1051</v>
      </c>
      <c r="E263" s="1086"/>
      <c r="F263" s="1086"/>
      <c r="G263" s="1086"/>
      <c r="H263" s="128"/>
      <c r="I263" s="1086" t="s">
        <v>1047</v>
      </c>
      <c r="J263" s="1086"/>
      <c r="K263" s="1086"/>
      <c r="L263" s="1086"/>
      <c r="M263" s="128"/>
      <c r="N263" s="165"/>
      <c r="O263" s="1101"/>
      <c r="P263" s="1109"/>
      <c r="Q263" s="1109"/>
      <c r="R263" s="168"/>
    </row>
    <row r="264" spans="1:18" s="127" customFormat="1" ht="15" customHeight="1">
      <c r="A264" s="124"/>
      <c r="B264" s="125"/>
      <c r="C264" s="167"/>
      <c r="D264" s="1086" t="s">
        <v>1052</v>
      </c>
      <c r="E264" s="1086"/>
      <c r="F264" s="1086"/>
      <c r="G264" s="1086"/>
      <c r="H264" s="128"/>
      <c r="I264" s="1086" t="s">
        <v>1047</v>
      </c>
      <c r="J264" s="1086"/>
      <c r="K264" s="1086"/>
      <c r="L264" s="1086"/>
      <c r="M264" s="128"/>
      <c r="N264" s="165"/>
      <c r="O264" s="1101"/>
      <c r="P264" s="1109"/>
      <c r="Q264" s="1109"/>
      <c r="R264" s="168"/>
    </row>
    <row r="265" spans="1:18" ht="15">
      <c r="B265" s="13"/>
      <c r="D265" s="1067"/>
      <c r="E265" s="1067"/>
      <c r="F265" s="1067"/>
      <c r="G265" s="1067"/>
      <c r="H265" s="165"/>
      <c r="I265" s="1067"/>
      <c r="J265" s="1067"/>
      <c r="K265" s="1067"/>
      <c r="L265" s="1067"/>
      <c r="M265" s="58"/>
      <c r="N265" s="165"/>
      <c r="O265" s="1101"/>
      <c r="P265" s="1110"/>
      <c r="Q265" s="1110"/>
      <c r="R265" s="161"/>
    </row>
    <row r="266" spans="1:18">
      <c r="B266" s="13"/>
      <c r="R266" s="161"/>
    </row>
    <row r="267" spans="1:18">
      <c r="B267" s="13"/>
      <c r="R267" s="161"/>
    </row>
    <row r="268" spans="1:18">
      <c r="B268" s="13"/>
      <c r="R268" s="161"/>
    </row>
    <row r="269" spans="1:18">
      <c r="B269" s="13"/>
      <c r="R269" s="161"/>
    </row>
    <row r="270" spans="1:18">
      <c r="B270" s="13"/>
      <c r="R270" s="161"/>
    </row>
    <row r="271" spans="1:18">
      <c r="B271" s="13"/>
      <c r="R271" s="161"/>
    </row>
    <row r="272" spans="1:18">
      <c r="B272" s="13"/>
      <c r="R272" s="161"/>
    </row>
    <row r="273" spans="2:18">
      <c r="B273" s="13"/>
      <c r="R273" s="161"/>
    </row>
    <row r="274" spans="2:18">
      <c r="B274" s="13"/>
      <c r="R274" s="161"/>
    </row>
    <row r="275" spans="2:18">
      <c r="B275" s="13"/>
      <c r="R275" s="161"/>
    </row>
    <row r="276" spans="2:18">
      <c r="B276" s="13"/>
      <c r="R276" s="161"/>
    </row>
    <row r="277" spans="2:18">
      <c r="B277" s="24"/>
      <c r="C277" s="25"/>
      <c r="D277" s="25"/>
      <c r="E277" s="26"/>
      <c r="F277" s="25"/>
      <c r="G277" s="25"/>
      <c r="H277" s="25"/>
      <c r="I277" s="25"/>
      <c r="J277" s="25"/>
      <c r="K277" s="25"/>
      <c r="L277" s="25"/>
      <c r="M277" s="25"/>
      <c r="N277" s="25"/>
      <c r="O277" s="25"/>
      <c r="P277" s="25"/>
      <c r="Q277" s="25"/>
      <c r="R277" s="172"/>
    </row>
    <row r="278" spans="2:18"/>
    <row r="279" spans="2:18" hidden="1"/>
    <row r="280" spans="2:18" hidden="1"/>
    <row r="281" spans="2:18" ht="11.25" customHeight="1"/>
    <row r="282" spans="2:18" ht="11.25" customHeight="1"/>
    <row r="283" spans="2:18" ht="11.25" customHeight="1"/>
    <row r="284" spans="2:18" ht="11.25" customHeight="1"/>
    <row r="285" spans="2:18" ht="11.25" customHeight="1"/>
    <row r="286" spans="2:18" ht="11.25" customHeight="1"/>
    <row r="287" spans="2:18" ht="11.25" customHeight="1"/>
    <row r="288" spans="2:18" ht="11.25" customHeight="1"/>
    <row r="289" ht="11.25" customHeight="1"/>
    <row r="290" ht="11.25" customHeight="1"/>
    <row r="291" ht="11.25" customHeight="1"/>
  </sheetData>
  <mergeCells count="436">
    <mergeCell ref="I262:L262"/>
    <mergeCell ref="I263:L263"/>
    <mergeCell ref="I264:L264"/>
    <mergeCell ref="O198:Q198"/>
    <mergeCell ref="D202:G202"/>
    <mergeCell ref="I202:M202"/>
    <mergeCell ref="O202:Q202"/>
    <mergeCell ref="I204:M204"/>
    <mergeCell ref="D204:G204"/>
    <mergeCell ref="O264:Q264"/>
    <mergeCell ref="D258:G258"/>
    <mergeCell ref="D249:G249"/>
    <mergeCell ref="D250:G250"/>
    <mergeCell ref="O250:Q250"/>
    <mergeCell ref="D243:G243"/>
    <mergeCell ref="I243:M243"/>
    <mergeCell ref="O243:Q243"/>
    <mergeCell ref="D248:G248"/>
    <mergeCell ref="I248:M248"/>
    <mergeCell ref="I255:L255"/>
    <mergeCell ref="I256:L256"/>
    <mergeCell ref="I257:L257"/>
    <mergeCell ref="I258:L258"/>
    <mergeCell ref="I259:L259"/>
    <mergeCell ref="I162:M162"/>
    <mergeCell ref="I41:M41"/>
    <mergeCell ref="O195:Q196"/>
    <mergeCell ref="I217:M217"/>
    <mergeCell ref="I234:M234"/>
    <mergeCell ref="O204:Q204"/>
    <mergeCell ref="I210:M210"/>
    <mergeCell ref="I47:M47"/>
    <mergeCell ref="O46:Q47"/>
    <mergeCell ref="O43:Q44"/>
    <mergeCell ref="N43:N44"/>
    <mergeCell ref="I73:M73"/>
    <mergeCell ref="I120:M120"/>
    <mergeCell ref="O120:Q120"/>
    <mergeCell ref="O68:Q68"/>
    <mergeCell ref="I69:M69"/>
    <mergeCell ref="I109:M109"/>
    <mergeCell ref="I110:M110"/>
    <mergeCell ref="O110:Q110"/>
    <mergeCell ref="I53:M53"/>
    <mergeCell ref="O53:Q53"/>
    <mergeCell ref="I48:M48"/>
    <mergeCell ref="O48:Q48"/>
    <mergeCell ref="O258:Q258"/>
    <mergeCell ref="I249:M249"/>
    <mergeCell ref="O249:Q249"/>
    <mergeCell ref="I250:M250"/>
    <mergeCell ref="I211:M211"/>
    <mergeCell ref="D265:G265"/>
    <mergeCell ref="I265:L265"/>
    <mergeCell ref="O265:Q265"/>
    <mergeCell ref="O172:Q173"/>
    <mergeCell ref="I173:M173"/>
    <mergeCell ref="D262:G262"/>
    <mergeCell ref="O262:Q262"/>
    <mergeCell ref="D263:G263"/>
    <mergeCell ref="O263:Q263"/>
    <mergeCell ref="D264:G264"/>
    <mergeCell ref="D261:G261"/>
    <mergeCell ref="O261:Q261"/>
    <mergeCell ref="I261:L261"/>
    <mergeCell ref="D259:G259"/>
    <mergeCell ref="O259:Q259"/>
    <mergeCell ref="D260:G260"/>
    <mergeCell ref="O260:Q260"/>
    <mergeCell ref="I260:L260"/>
    <mergeCell ref="D255:G255"/>
    <mergeCell ref="O255:Q255"/>
    <mergeCell ref="D256:G256"/>
    <mergeCell ref="O256:Q256"/>
    <mergeCell ref="D257:G257"/>
    <mergeCell ref="O257:Q257"/>
    <mergeCell ref="O248:Q248"/>
    <mergeCell ref="D236:G236"/>
    <mergeCell ref="I236:M236"/>
    <mergeCell ref="O236:Q236"/>
    <mergeCell ref="I241:M241"/>
    <mergeCell ref="O241:Q241"/>
    <mergeCell ref="D233:G233"/>
    <mergeCell ref="I233:M233"/>
    <mergeCell ref="O233:Q233"/>
    <mergeCell ref="D235:G235"/>
    <mergeCell ref="I235:M235"/>
    <mergeCell ref="O235:Q235"/>
    <mergeCell ref="I227:M227"/>
    <mergeCell ref="O227:Q227"/>
    <mergeCell ref="I228:M228"/>
    <mergeCell ref="O228:Q228"/>
    <mergeCell ref="D227:G228"/>
    <mergeCell ref="D224:G224"/>
    <mergeCell ref="I224:M224"/>
    <mergeCell ref="O224:Q224"/>
    <mergeCell ref="D226:G226"/>
    <mergeCell ref="I226:M226"/>
    <mergeCell ref="O226:Q226"/>
    <mergeCell ref="O205:Q205"/>
    <mergeCell ref="D216:G216"/>
    <mergeCell ref="I216:M216"/>
    <mergeCell ref="O216:Q216"/>
    <mergeCell ref="D219:G219"/>
    <mergeCell ref="I219:M219"/>
    <mergeCell ref="O219:Q219"/>
    <mergeCell ref="D211:G211"/>
    <mergeCell ref="D195:G195"/>
    <mergeCell ref="I195:M195"/>
    <mergeCell ref="I196:M196"/>
    <mergeCell ref="D197:G197"/>
    <mergeCell ref="I197:M197"/>
    <mergeCell ref="O197:Q197"/>
    <mergeCell ref="O211:Q211"/>
    <mergeCell ref="D209:G209"/>
    <mergeCell ref="I209:M209"/>
    <mergeCell ref="O209:Q209"/>
    <mergeCell ref="D188:G188"/>
    <mergeCell ref="I188:M188"/>
    <mergeCell ref="O188:Q188"/>
    <mergeCell ref="D193:G193"/>
    <mergeCell ref="I193:M193"/>
    <mergeCell ref="O193:Q193"/>
    <mergeCell ref="D186:G186"/>
    <mergeCell ref="I186:M186"/>
    <mergeCell ref="O186:Q186"/>
    <mergeCell ref="D187:G187"/>
    <mergeCell ref="I187:M187"/>
    <mergeCell ref="O187:Q187"/>
    <mergeCell ref="D180:G180"/>
    <mergeCell ref="I180:M180"/>
    <mergeCell ref="O180:Q180"/>
    <mergeCell ref="D185:G185"/>
    <mergeCell ref="I185:M185"/>
    <mergeCell ref="O185:Q185"/>
    <mergeCell ref="I177:M177"/>
    <mergeCell ref="O177:Q177"/>
    <mergeCell ref="I178:M178"/>
    <mergeCell ref="D179:G179"/>
    <mergeCell ref="I179:M179"/>
    <mergeCell ref="O179:Q179"/>
    <mergeCell ref="D177:G178"/>
    <mergeCell ref="D174:G174"/>
    <mergeCell ref="I174:M174"/>
    <mergeCell ref="O174:Q174"/>
    <mergeCell ref="I175:M175"/>
    <mergeCell ref="O175:Q175"/>
    <mergeCell ref="D176:G176"/>
    <mergeCell ref="I176:M176"/>
    <mergeCell ref="O176:Q176"/>
    <mergeCell ref="D171:G171"/>
    <mergeCell ref="I171:M171"/>
    <mergeCell ref="O171:Q171"/>
    <mergeCell ref="I172:M172"/>
    <mergeCell ref="D172:G173"/>
    <mergeCell ref="D169:G169"/>
    <mergeCell ref="I169:M169"/>
    <mergeCell ref="O169:Q169"/>
    <mergeCell ref="D170:G170"/>
    <mergeCell ref="I170:M170"/>
    <mergeCell ref="O170:Q170"/>
    <mergeCell ref="D163:G163"/>
    <mergeCell ref="I163:M163"/>
    <mergeCell ref="O163:Q163"/>
    <mergeCell ref="D168:G168"/>
    <mergeCell ref="I168:M168"/>
    <mergeCell ref="O168:Q168"/>
    <mergeCell ref="D160:G160"/>
    <mergeCell ref="I160:M160"/>
    <mergeCell ref="O160:Q160"/>
    <mergeCell ref="D161:G161"/>
    <mergeCell ref="I161:M161"/>
    <mergeCell ref="O161:Q161"/>
    <mergeCell ref="D154:G154"/>
    <mergeCell ref="I154:M154"/>
    <mergeCell ref="O154:Q154"/>
    <mergeCell ref="D159:G159"/>
    <mergeCell ref="I159:M159"/>
    <mergeCell ref="O159:Q159"/>
    <mergeCell ref="D152:G152"/>
    <mergeCell ref="I152:M152"/>
    <mergeCell ref="O152:Q152"/>
    <mergeCell ref="D153:G153"/>
    <mergeCell ref="I153:M153"/>
    <mergeCell ref="O153:Q153"/>
    <mergeCell ref="O145:Q145"/>
    <mergeCell ref="D149:G149"/>
    <mergeCell ref="I149:M149"/>
    <mergeCell ref="O149:Q149"/>
    <mergeCell ref="D150:G150"/>
    <mergeCell ref="I150:M150"/>
    <mergeCell ref="O150:Q151"/>
    <mergeCell ref="D151:G151"/>
    <mergeCell ref="I151:M151"/>
    <mergeCell ref="D143:G143"/>
    <mergeCell ref="I143:M143"/>
    <mergeCell ref="O143:Q143"/>
    <mergeCell ref="D144:G144"/>
    <mergeCell ref="I144:M144"/>
    <mergeCell ref="O144:Q144"/>
    <mergeCell ref="D141:G141"/>
    <mergeCell ref="I141:M141"/>
    <mergeCell ref="O141:Q141"/>
    <mergeCell ref="D142:G142"/>
    <mergeCell ref="I142:M142"/>
    <mergeCell ref="O142:Q142"/>
    <mergeCell ref="D139:G139"/>
    <mergeCell ref="I139:M139"/>
    <mergeCell ref="O139:Q139"/>
    <mergeCell ref="D140:G140"/>
    <mergeCell ref="I140:M140"/>
    <mergeCell ref="O140:Q140"/>
    <mergeCell ref="I137:M137"/>
    <mergeCell ref="O137:Q137"/>
    <mergeCell ref="D138:G138"/>
    <mergeCell ref="I138:M138"/>
    <mergeCell ref="O138:Q138"/>
    <mergeCell ref="D137:H137"/>
    <mergeCell ref="D131:G131"/>
    <mergeCell ref="I131:M131"/>
    <mergeCell ref="O131:Q131"/>
    <mergeCell ref="D132:G132"/>
    <mergeCell ref="I132:M132"/>
    <mergeCell ref="O132:Q132"/>
    <mergeCell ref="I125:M125"/>
    <mergeCell ref="D130:G130"/>
    <mergeCell ref="I130:M130"/>
    <mergeCell ref="O130:Q130"/>
    <mergeCell ref="I126:M126"/>
    <mergeCell ref="I129:M129"/>
    <mergeCell ref="O125:Q129"/>
    <mergeCell ref="D125:G129"/>
    <mergeCell ref="D124:G124"/>
    <mergeCell ref="I124:M124"/>
    <mergeCell ref="O124:Q124"/>
    <mergeCell ref="D118:G118"/>
    <mergeCell ref="I118:M118"/>
    <mergeCell ref="O118:Q118"/>
    <mergeCell ref="D119:G119"/>
    <mergeCell ref="I119:M119"/>
    <mergeCell ref="O119:Q119"/>
    <mergeCell ref="D116:G116"/>
    <mergeCell ref="I116:M116"/>
    <mergeCell ref="O116:Q116"/>
    <mergeCell ref="D117:G117"/>
    <mergeCell ref="I117:M117"/>
    <mergeCell ref="O117:Q117"/>
    <mergeCell ref="I115:M115"/>
    <mergeCell ref="D115:G115"/>
    <mergeCell ref="O115:Q115"/>
    <mergeCell ref="D114:G114"/>
    <mergeCell ref="I114:M114"/>
    <mergeCell ref="O114:Q114"/>
    <mergeCell ref="D107:G107"/>
    <mergeCell ref="I107:M107"/>
    <mergeCell ref="O107:Q107"/>
    <mergeCell ref="I108:M108"/>
    <mergeCell ref="O108:Q109"/>
    <mergeCell ref="D108:G109"/>
    <mergeCell ref="D105:G105"/>
    <mergeCell ref="I105:M105"/>
    <mergeCell ref="O105:Q105"/>
    <mergeCell ref="D106:G106"/>
    <mergeCell ref="I106:M106"/>
    <mergeCell ref="O106:Q106"/>
    <mergeCell ref="D104:G104"/>
    <mergeCell ref="I104:M104"/>
    <mergeCell ref="O104:Q104"/>
    <mergeCell ref="D98:G98"/>
    <mergeCell ref="I98:M98"/>
    <mergeCell ref="O98:Q98"/>
    <mergeCell ref="D103:G103"/>
    <mergeCell ref="I103:M103"/>
    <mergeCell ref="O103:Q103"/>
    <mergeCell ref="D96:G96"/>
    <mergeCell ref="I96:M96"/>
    <mergeCell ref="O96:Q96"/>
    <mergeCell ref="D97:G97"/>
    <mergeCell ref="I97:M97"/>
    <mergeCell ref="O97:Q97"/>
    <mergeCell ref="D89:G89"/>
    <mergeCell ref="I89:M89"/>
    <mergeCell ref="O89:Q89"/>
    <mergeCell ref="D95:G95"/>
    <mergeCell ref="I95:M95"/>
    <mergeCell ref="O95:Q95"/>
    <mergeCell ref="D90:G90"/>
    <mergeCell ref="O90:Q90"/>
    <mergeCell ref="I90:M90"/>
    <mergeCell ref="D87:G87"/>
    <mergeCell ref="I87:M87"/>
    <mergeCell ref="O87:Q87"/>
    <mergeCell ref="D88:G88"/>
    <mergeCell ref="I88:M88"/>
    <mergeCell ref="O88:Q88"/>
    <mergeCell ref="D81:G81"/>
    <mergeCell ref="I81:M81"/>
    <mergeCell ref="O81:Q81"/>
    <mergeCell ref="D86:G86"/>
    <mergeCell ref="I86:M86"/>
    <mergeCell ref="O86:Q86"/>
    <mergeCell ref="D74:G74"/>
    <mergeCell ref="I74:M74"/>
    <mergeCell ref="D79:G79"/>
    <mergeCell ref="I79:M79"/>
    <mergeCell ref="O79:Q79"/>
    <mergeCell ref="D80:G80"/>
    <mergeCell ref="I80:M80"/>
    <mergeCell ref="O80:Q80"/>
    <mergeCell ref="D71:G71"/>
    <mergeCell ref="I71:M71"/>
    <mergeCell ref="O71:Q71"/>
    <mergeCell ref="D72:G72"/>
    <mergeCell ref="I72:M72"/>
    <mergeCell ref="O72:Q72"/>
    <mergeCell ref="D70:G70"/>
    <mergeCell ref="I70:M70"/>
    <mergeCell ref="O70:Q70"/>
    <mergeCell ref="D62:G62"/>
    <mergeCell ref="I62:M62"/>
    <mergeCell ref="D63:G63"/>
    <mergeCell ref="D68:G68"/>
    <mergeCell ref="I68:M68"/>
    <mergeCell ref="I63:M63"/>
    <mergeCell ref="D57:G57"/>
    <mergeCell ref="I57:M57"/>
    <mergeCell ref="O57:Q57"/>
    <mergeCell ref="O45:Q45"/>
    <mergeCell ref="D46:G46"/>
    <mergeCell ref="I46:M46"/>
    <mergeCell ref="D58:G58"/>
    <mergeCell ref="I58:M58"/>
    <mergeCell ref="O58:Q58"/>
    <mergeCell ref="D54:G54"/>
    <mergeCell ref="I54:M54"/>
    <mergeCell ref="O54:Q55"/>
    <mergeCell ref="I55:M55"/>
    <mergeCell ref="D56:G56"/>
    <mergeCell ref="I56:M56"/>
    <mergeCell ref="O56:Q56"/>
    <mergeCell ref="C43:C44"/>
    <mergeCell ref="D43:G44"/>
    <mergeCell ref="H43:H44"/>
    <mergeCell ref="I43:M43"/>
    <mergeCell ref="I44:M44"/>
    <mergeCell ref="D51:G51"/>
    <mergeCell ref="I51:M51"/>
    <mergeCell ref="O51:Q52"/>
    <mergeCell ref="I52:M52"/>
    <mergeCell ref="D49:G49"/>
    <mergeCell ref="I49:M49"/>
    <mergeCell ref="O49:Q50"/>
    <mergeCell ref="I50:M50"/>
    <mergeCell ref="O40:Q40"/>
    <mergeCell ref="D42:G42"/>
    <mergeCell ref="I42:M42"/>
    <mergeCell ref="O42:Q42"/>
    <mergeCell ref="I37:M37"/>
    <mergeCell ref="O37:Q37"/>
    <mergeCell ref="D38:G38"/>
    <mergeCell ref="I38:M38"/>
    <mergeCell ref="O38:Q38"/>
    <mergeCell ref="O36:Q36"/>
    <mergeCell ref="D32:G32"/>
    <mergeCell ref="I32:M32"/>
    <mergeCell ref="O32:Q32"/>
    <mergeCell ref="I33:M33"/>
    <mergeCell ref="D34:G34"/>
    <mergeCell ref="I34:M34"/>
    <mergeCell ref="O34:Q34"/>
    <mergeCell ref="I39:M39"/>
    <mergeCell ref="O39:Q39"/>
    <mergeCell ref="O30:Q30"/>
    <mergeCell ref="D31:G31"/>
    <mergeCell ref="I31:M31"/>
    <mergeCell ref="O31:Q31"/>
    <mergeCell ref="I25:M25"/>
    <mergeCell ref="I26:M26"/>
    <mergeCell ref="O26:Q26"/>
    <mergeCell ref="D35:G35"/>
    <mergeCell ref="I35:M35"/>
    <mergeCell ref="O35:Q35"/>
    <mergeCell ref="O28:Q28"/>
    <mergeCell ref="I29:M29"/>
    <mergeCell ref="D22:G22"/>
    <mergeCell ref="I22:M22"/>
    <mergeCell ref="O22:Q22"/>
    <mergeCell ref="D23:G23"/>
    <mergeCell ref="I24:M24"/>
    <mergeCell ref="O23:Q23"/>
    <mergeCell ref="O29:Q29"/>
    <mergeCell ref="D26:H27"/>
    <mergeCell ref="I27:M27"/>
    <mergeCell ref="I20:M20"/>
    <mergeCell ref="D21:G21"/>
    <mergeCell ref="I21:M21"/>
    <mergeCell ref="O21:Q21"/>
    <mergeCell ref="D17:G17"/>
    <mergeCell ref="I17:M17"/>
    <mergeCell ref="O17:Q17"/>
    <mergeCell ref="D18:G18"/>
    <mergeCell ref="I18:M18"/>
    <mergeCell ref="O18:Q18"/>
    <mergeCell ref="D15:G15"/>
    <mergeCell ref="I15:M15"/>
    <mergeCell ref="O15:Q15"/>
    <mergeCell ref="D16:G16"/>
    <mergeCell ref="I16:M16"/>
    <mergeCell ref="O16:Q16"/>
    <mergeCell ref="D19:G19"/>
    <mergeCell ref="I19:M19"/>
    <mergeCell ref="O19:Q19"/>
    <mergeCell ref="C241:C242"/>
    <mergeCell ref="D241:H242"/>
    <mergeCell ref="I242:M242"/>
    <mergeCell ref="I23:M23"/>
    <mergeCell ref="I127:M127"/>
    <mergeCell ref="I128:M128"/>
    <mergeCell ref="I225:M225"/>
    <mergeCell ref="I218:M218"/>
    <mergeCell ref="I194:M194"/>
    <mergeCell ref="I203:M203"/>
    <mergeCell ref="C28:C29"/>
    <mergeCell ref="D28:G29"/>
    <mergeCell ref="H28:H29"/>
    <mergeCell ref="I28:M28"/>
    <mergeCell ref="C26:C27"/>
    <mergeCell ref="D30:G30"/>
    <mergeCell ref="I30:M30"/>
    <mergeCell ref="D36:G36"/>
    <mergeCell ref="I36:M36"/>
    <mergeCell ref="D40:G40"/>
    <mergeCell ref="I40:M40"/>
    <mergeCell ref="D45:G45"/>
    <mergeCell ref="I45:M45"/>
    <mergeCell ref="D53:G53"/>
  </mergeCells>
  <phoneticPr fontId="52" type="noConversion"/>
  <hyperlinks>
    <hyperlink ref="I15:M15" r:id="rId1" display="Website: About Cromwell Property Group" xr:uid="{2034156F-0C7C-4CAE-A3E1-8B9312EB286B}"/>
    <hyperlink ref="I21:M21" r:id="rId2" display="Website: About Cromwell Property Group" xr:uid="{DA0C916B-599A-40B8-A701-92B6360228B7}"/>
    <hyperlink ref="I24:M24" r:id="rId3" display="FY26 Modern slavery statement" xr:uid="{2D88C72E-C5D4-4627-B6CE-276E8BA91569}"/>
    <hyperlink ref="I26:M26" r:id="rId4" display="Website: Cromwell Property Group - About - Corporate Governance" xr:uid="{82C1AE12-581A-46DA-88BF-59D2E2ADEBEB}"/>
    <hyperlink ref="I28:M28" r:id="rId5" display="Website: About Cromwell Property Group - Board of Directors" xr:uid="{982DD279-3EC6-43B9-AA09-1DE68C967151}"/>
    <hyperlink ref="I39:M39" r:id="rId6" display="FY26 Corporate Governance Statement, Board Skills Matrix, pg. 11-12" xr:uid="{747274F8-836A-423E-97A4-97FB5EB3336C}"/>
    <hyperlink ref="I42:M42" r:id="rId7" display="Website: About - Corporate governance - Nomination and People Committee Charter" xr:uid="{D217425F-BAFF-43EF-A77E-D43D2BC90D06}"/>
    <hyperlink ref="I49:M49" r:id="rId8" display="Website: About - Corporate Governance" xr:uid="{F292FCA3-377D-4D47-9B8D-093ED862F460}"/>
    <hyperlink ref="I35:M35" r:id="rId9" display="Website: About - Corporate Governance - Code of conduct; Supplier code of conduct" xr:uid="{D1B8852B-70AE-4163-A9A6-65A279214DC1}"/>
    <hyperlink ref="I36:M36" r:id="rId10" display="Website: Code of conduct: 11. Reporting of unlawful and unethical behaviour" xr:uid="{30F10A7B-2949-4114-83D5-B2CE7EC64449}"/>
    <hyperlink ref="I62:M62" r:id="rId11" display="2026 Annual Report, ESG Materiality, pg. 25" xr:uid="{438B4BE1-ABB4-47BA-8BB7-1956B8BDF036}"/>
    <hyperlink ref="I95" r:id="rId12" display="https://www.cromwellpropertygroup.com/sustainability/reports" xr:uid="{843B8951-4577-4553-9C7B-4848C1F2F8A9}"/>
    <hyperlink ref="I103" r:id="rId13" display="https://www.cromwellpropertygroup.com/sustainability/reports" xr:uid="{9B990C69-B27B-4D42-952F-5EA8BD72B4F1}"/>
    <hyperlink ref="I114" r:id="rId14" display="https://www.cromwellpropertygroup.com/sustainability/reports" xr:uid="{C6614D30-11CA-4C94-81C2-953A3011D887}"/>
    <hyperlink ref="I137" r:id="rId15" display="https://www.cromwellpropertygroup.com/sustainability/reports" xr:uid="{C2BB7880-B367-43B0-A824-54DD220BE2B1}"/>
    <hyperlink ref="I159" r:id="rId16" display="https://www.cromwellpropertygroup.com/sustainability/reports" xr:uid="{BA3BBC17-404F-46F0-84D1-18B24C2D7548}"/>
    <hyperlink ref="I224" r:id="rId17" display="https://www.cromwellpropertygroup.com/sustainability/reports" xr:uid="{638FA62A-A05D-431D-A272-793F5DEEF0FA}"/>
    <hyperlink ref="I103:M103" r:id="rId18" display="2026 Annual Report, Decarbonisation, pg. 27; Energy Management, pg. 28" xr:uid="{2B637A71-1C30-4641-9494-B2021237E457}"/>
    <hyperlink ref="I228" r:id="rId19" display="Website: Our global presence" xr:uid="{EC121869-947D-47E3-A4A4-454D97768912}"/>
    <hyperlink ref="I228:M228" r:id="rId20" display="Website: Our global presence" xr:uid="{4BC0D4AD-966F-4ACA-9144-F14357E5DD67}"/>
    <hyperlink ref="I70:M70" r:id="rId21" display="2026 Annual Report, FY26 Highlights, pg. 8; Financial Report, pg. 73-80" xr:uid="{91D3E6EB-EA84-4915-A108-D2D3B8D6AA60}"/>
    <hyperlink ref="I25:M25" r:id="rId22" display="Website: About - Corporate Governance; Supplier Code of Conduct" xr:uid="{C8C66D2C-FACC-456D-BBD8-0911163EC2BB}"/>
    <hyperlink ref="I37:M37" r:id="rId23" display="Website: About - Corporate Governance - Whistleblower Protection Policy" xr:uid="{15748587-91AD-463E-9CF4-FD8835200142}"/>
    <hyperlink ref="I38:M38" r:id="rId24" display="Website: About Cromwell Property Group - Board of Directors" xr:uid="{0A494BFD-C751-4CA2-B228-6B5A9F60D122}"/>
    <hyperlink ref="I50:M50" r:id="rId25" display="ESG Policy (2026 version)" xr:uid="{B5A60EAD-F1E9-48D5-8F4E-F243D48AF628}"/>
    <hyperlink ref="I54:M54" r:id="rId26" display="Website: About - Corporate Governance - Whistleblower Protection Policy" xr:uid="{B5731A60-8CAD-4C1E-B3A9-6EB78CB8ED00}"/>
    <hyperlink ref="I55:M55" r:id="rId27" display="Website: Code of conduct: 11. Reporting of unlawful and unethical behaviour" xr:uid="{12661679-773E-4608-BD3A-944805E594C2}"/>
    <hyperlink ref="I80:M80" r:id="rId28" display="Website: About - Corporate Governance - Code of conduct; Supplier code of conduct" xr:uid="{677DFCD2-34CA-47CB-A87E-A48C7AE5D21A}"/>
    <hyperlink ref="I51:M51" r:id="rId29" display="Website: About - Corporate Governance" xr:uid="{76DD6844-1C48-4283-8EEE-69CE81735648}"/>
    <hyperlink ref="I216" r:id="rId30" display="https://www.cromwellpropertygroup.com/sustainability/reports" xr:uid="{5F90CE8D-AFFA-4DFF-A2FB-3C3F51E909CF}"/>
    <hyperlink ref="I241" r:id="rId31" display="https://www.cromwellpropertygroup.com/sustainability/reports" xr:uid="{6ED759FF-793B-4EC8-B90D-D7C4B3507F57}"/>
    <hyperlink ref="I33:M33" r:id="rId32" display="Website: About - Corporate Governance - Delegation of Authority Policy" xr:uid="{214E5B23-3E29-47E7-8EBE-FFA241B22207}"/>
    <hyperlink ref="I88:M88" r:id="rId33" display="Australian Tax Transparency Report 2025, section Tax Risk Management (pp. 6-7)" xr:uid="{61E0A194-DB47-4AF2-9B78-8A8EB919145C}"/>
    <hyperlink ref="I69" r:id="rId34" display="https://www.cromwellpropertygroup.com/sustainability/reports" xr:uid="{159AEB3F-642A-4C46-9985-93626E909E7C}"/>
    <hyperlink ref="I69:M69" r:id="rId35" display="2026 Annual Report, Sustainable Investment and Portfolio Growth, pg. 49" xr:uid="{280FF03D-A3BA-4906-9207-E0A60A606C2F}"/>
    <hyperlink ref="I68:M68" r:id="rId36" display="2026 Annual Report, Chair and CEO Letter to Securityholders, pg. 10-11" xr:uid="{1744CF56-FE47-43BC-800D-3AAEF4AF29B1}"/>
    <hyperlink ref="I95:M95" r:id="rId37" display="2026 Annual Report, Waste management and circular economy, p 28" xr:uid="{4CE4FBEB-6C47-4CB9-8D14-545834BC29DE}"/>
    <hyperlink ref="I241:M241" r:id="rId38" display="2026 Annual Report, Corporate leadership, pg. 49" xr:uid="{E0738686-E707-4E37-A551-A828532F1554}"/>
    <hyperlink ref="I44:M44" r:id="rId39" display="2026 Annual Report, Renumeration Report, pg. 56-71" xr:uid="{6BA81B4B-3DC8-4690-8ACE-90E97BC63200}"/>
    <hyperlink ref="I34:M34" r:id="rId40" display="2026 Annual Report, Climate and nature-related financial disclosures, pg. 30-37" xr:uid="{4E64BDD3-6DC6-4A50-89C2-C409A991BE71}"/>
    <hyperlink ref="I114:M114" r:id="rId41" display="2026 Annual Report, Water management, pg. 29" xr:uid="{A795A17D-9443-40FF-B0AD-3827EDA6C2CF}"/>
    <hyperlink ref="I129:M129" r:id="rId42" display="Website: Invest - Cromwell Direct Property Fund - Property Portfolio" xr:uid="{D376B1D5-EE52-4C15-8A6D-81A1EECC645F}"/>
    <hyperlink ref="I126:M126" r:id="rId43" display="Website: Investment portfolio" xr:uid="{A7AB7DB0-BE5F-474D-A2F2-48176EAD1476}"/>
    <hyperlink ref="I159:M159" r:id="rId44" display="2026 Annual Report, Diversity, equity and inclusion, pg. 38, Engaged and capable workforce, pg. 38-39" xr:uid="{D438DEED-F60A-4BE5-AECC-875E8B7734C7}"/>
    <hyperlink ref="I195:M195" r:id="rId45" display="FY26 Corporate Governance Statement, Principle 1, Recommendation 1.5, pg. 7-8" xr:uid="{95EF54DF-8C4D-47B4-9836-2A058A591B83}"/>
    <hyperlink ref="I41:M41" r:id="rId46" display="FY26 Corporate Governance Statement, Principle 1, Recommendation 1.6, pg. 9" xr:uid="{606CF89D-5AF4-4010-8DD8-C8D05C92FEEE}"/>
    <hyperlink ref="I216:M216" r:id="rId47" display="2026 Annual Report; Corporate responsibility, pg. 48" xr:uid="{06411EFD-EFA2-41FA-8E57-DEAC74155A09}"/>
    <hyperlink ref="I224:M224" r:id="rId48" display="2026 Annual Report, Community conscious, pg. 41" xr:uid="{E6A3B521-2FBA-463D-8B2D-0B95B15C7C89}"/>
    <hyperlink ref="I236:M236" r:id="rId49" display="FY24 Modern slavery statement, Assessing our response to modern slavery risk, pg. 17; Remediation process, pg. 16" xr:uid="{A23B96C2-9D94-49FA-9FAD-DCB5D7FB49A6}"/>
    <hyperlink ref="I19:M19" r:id="rId50" display="Financial performance; 2026 Annual Report, Independent Auditor's Report, pg. 147-151" xr:uid="{3A79B0EC-04E4-43C0-A0A6-143B6A9C4D8C}"/>
    <hyperlink ref="I202" r:id="rId51" display="https://www.cromwellpropertygroup.com/sustainability/reports" xr:uid="{A55FE7B1-BFA5-4325-A895-B2036D9CC9CA}"/>
    <hyperlink ref="I202:M202" r:id="rId52" display="2026 Annual Report, Diversity, equity and inclusion, pg. 38; Engaged and capable workforce, pg. 38-39; Health and safety, pg. 39" xr:uid="{3BBAD102-6150-48F3-B310-4EF5B6F4EA8F}"/>
    <hyperlink ref="I72:M72" r:id="rId53" display="FY26 Corporate Governance Statement, Principle 8, pg. 24-27" xr:uid="{E93BDDB8-566B-4D89-922F-CD88F50AAE20}"/>
    <hyperlink ref="I73:M73" r:id="rId54" display="Website: About - Careers - Australia" xr:uid="{5ACEC1CE-374F-4024-BB73-E19EC603F6C2}"/>
    <hyperlink ref="I137:M137" r:id="rId55" display="2026 Annual Report, Decarbonisation, pg. 27" xr:uid="{8B90B690-1CEE-49AE-B4F9-DC0FAD7601D5}"/>
    <hyperlink ref="I162:M162" r:id="rId56" display="Website: About - Careers - Australia" xr:uid="{ED7036D8-98F4-417C-80A0-CE8D2C96DAB6}"/>
    <hyperlink ref="I30:M30" r:id="rId57" display="Website: Board of Directors - Dr Gary Weiss AM" xr:uid="{ED743BA7-4BA1-4B2C-A6A3-20D0E2DEF2AA}"/>
    <hyperlink ref="I53:M53" r:id="rId58" display="Contained within ESG policy, including human rights policy and environmental policies" xr:uid="{E2702ABD-CBD8-41A0-8392-D907DB4A95E4}"/>
    <hyperlink ref="I217:M217" r:id="rId59" display="FY26 Modern slavery statement" xr:uid="{CA9E93DC-FEF3-4958-91D9-06D4FB24B2FD}"/>
    <hyperlink ref="I71:M71" r:id="rId60" display="2026 Annual Report, Climate and nature-related financial disclosures, pg. 30-37" xr:uid="{1025BC64-7634-4C16-B2CC-3E3C017798E6}"/>
    <hyperlink ref="I168" r:id="rId61" display="https://www.cromwellpropertygroup.com/sustainability/reports" xr:uid="{651C1A67-116A-4916-AECE-0E099A29589E}"/>
    <hyperlink ref="I168:M168" r:id="rId62" display="2026 Annual Report, Health and safety, pg. 39" xr:uid="{4783E878-7266-4BAD-BFD7-F67DEFCDED26}"/>
    <hyperlink ref="I108" r:id="rId63" display="https://www.cromwellpropertygroup.com/sustainability/reports" xr:uid="{A826DE13-F16C-4709-A09B-7AE06399C382}"/>
    <hyperlink ref="I108:M108" r:id="rId64" display="2026 Annual Report, Green buildings, pg. 29" xr:uid="{ABBFF966-7CDE-47E9-AF9A-2E93F8B6A234}"/>
    <hyperlink ref="I149" r:id="rId65" display="https://www.cromwellpropertygroup.com/sustainability/reports" xr:uid="{49AD83DF-BFFA-400A-9123-49DE8112F0D3}"/>
    <hyperlink ref="I149:M149" r:id="rId66" display="2026 Annual Report, Waste management and circular economy, p 28" xr:uid="{FD137D9A-B0A3-4656-AD9B-F45F20989659}"/>
    <hyperlink ref="I185" r:id="rId67" display="https://www.cromwellpropertygroup.com/sustainability/reports" xr:uid="{9D880F5C-69AE-4033-9CE4-BCFE0E161EC0}"/>
    <hyperlink ref="I185:M185" r:id="rId68" display="2026 Annual Report, Engaged and capable workforce, pg. 38-39" xr:uid="{C3534501-5FD8-48D7-AA8F-567EE8703942}"/>
    <hyperlink ref="I210:M210" r:id="rId69" display="2026 Annual Report, Renumeration Report, pg. 56-71" xr:uid="{06194C50-CCA3-402E-81F2-1BF2AD64B6F4}"/>
    <hyperlink ref="I40:M40" r:id="rId70" display="2026 Annual Report, Renumeration Report, pg. 56-71" xr:uid="{E43FCD8D-2EA7-4F03-B583-5A0EC8B62349}"/>
    <hyperlink ref="I47" r:id="rId71" display="https://www.cromwellpropertygroup.com/sustainability/reports" xr:uid="{522ABFE2-84D7-4933-B727-76C2CADC6AB0}"/>
    <hyperlink ref="I47:M47" r:id="rId72" display="2026 Annual Report, Sustainable Investment and Portfolio Growth, pg. 49" xr:uid="{F4607F55-C9CE-49A4-A81B-17EB0076C442}"/>
    <hyperlink ref="I46:M46" r:id="rId73" display="2026 Annual Report, Chair and CEO Letter to Securityholders, pg. 10-11" xr:uid="{5CDBFE62-0709-43EB-9810-5A25071FA545}"/>
    <hyperlink ref="I16:M16" r:id="rId74" display="FY26 ESG Basis of Preparation" xr:uid="{B07D8C24-CB3B-4ECE-BFFE-08397FE609E1}"/>
    <hyperlink ref="I20:M20" r:id="rId75" display="Non-financial performance; FY26 ESG Limited Assurance Report" xr:uid="{2E732301-E0E0-445D-A16B-1BCF1BA4F628}"/>
    <hyperlink ref="I79:M79" r:id="rId76" display="FY26 Modern slavery statement" xr:uid="{43750C6C-886A-4E00-92A8-F0A0B57667D6}"/>
    <hyperlink ref="I248" r:id="rId77" display="https://www.cromwellpropertygroup.com/sustainability/reports" xr:uid="{A5C7258F-FDB1-4ABB-872F-94FA5A967343}"/>
    <hyperlink ref="I248:M248" r:id="rId78" display="2026 Annual Report, Health and safety, pg. 39" xr:uid="{FD9EA83A-7B5B-4640-ACA1-EC90F29E18A3}"/>
    <hyperlink ref="I219:M219" r:id="rId79" display="FY26 Modern slavery statement" xr:uid="{2A97E9CD-6AFB-4BB0-AA9D-746DDEE915C8}"/>
    <hyperlink ref="I233" r:id="rId80" display="https://www.cromwellpropertygroup.com/sustainability/reports" xr:uid="{4C27DA97-03B6-49A9-9383-DE0D1986AA54}"/>
    <hyperlink ref="I233:M233" r:id="rId81" display="2026 Annual Report; Corporate responsibility, pg. 48" xr:uid="{3CB48BF1-2ACC-4D68-B80F-FBDAC187FB02}"/>
    <hyperlink ref="I234:M234" r:id="rId82" display="FY26 Modern slavery statement" xr:uid="{BED5777C-C9CD-4333-B322-C78C1AE8E596}"/>
    <hyperlink ref="I32:M32" r:id="rId83" display="FY26 Corporate Governance Statement, Principle 1, pg. 3-9" xr:uid="{2DFF0146-8EE8-42E2-B7A4-6A60BFB28D03}"/>
    <hyperlink ref="I43:M43" r:id="rId84" display="FY26 Corporate Governance Statement, Principle 8, pg. 24-27" xr:uid="{BD960C73-F0B0-4D09-9DF4-194197F35292}"/>
    <hyperlink ref="I31:M31" r:id="rId85" display="Website: Investors - Corporate governance" xr:uid="{63DF76A5-76A9-45A6-8B9B-36A3E4A346E7}"/>
    <hyperlink ref="I27:M27" r:id="rId86" display="FY26 Corporate Governance Statement, Principle 1, pg. 3-9" xr:uid="{5CD12950-DBF0-4589-A043-D5230304559E}"/>
    <hyperlink ref="I29:M29" r:id="rId87" display="FY26 Corporate Governance Statement, Principle 2, pg. 10-14" xr:uid="{D9AF51A4-3732-4D7D-A88B-9365CDA20614}"/>
    <hyperlink ref="I23:M23" r:id="rId88" display="Financial performance; 2026 Annual Report, Independent Auditor's Report, pg. 147-151" xr:uid="{03A82E9B-A9C6-49E5-8C74-35E2DCAB6078}"/>
    <hyperlink ref="I87:M87" r:id="rId89" display="Australian Tax Transparency Report 2025, section Chief Financial Officer Statement (p. 3)" xr:uid="{13ACC60C-B376-4125-8629-47599656AAEC}"/>
    <hyperlink ref="I89:M89" r:id="rId90" display="Australian Tax Transparency Report 2025, section Tax Risk Management (pp. 6-7)" xr:uid="{CB9D9377-E311-44C7-ADE6-D1C2F45453E1}"/>
    <hyperlink ref="I115" r:id="rId91" display="https://www.cromwellpropertygroup.com/sustainability/reports" xr:uid="{537F6C3E-E452-4D42-A19D-6E37748BFFB7}"/>
    <hyperlink ref="I115:M115" r:id="rId92" display="2026 Annual Report, Water management, pg. 29" xr:uid="{78CAA35B-4C13-43E0-A3EF-126F60E646E8}"/>
    <hyperlink ref="I124:M124" r:id="rId93" display="2026 Annual Report, Climate and nature-related financial disclosures, pg. 30-37" xr:uid="{23F94975-E3FC-4282-857D-3372DF1AB1F9}"/>
    <hyperlink ref="I125:M125" r:id="rId94" display="2026 Annual Report, Climate and nature-related financial disclosures, pg. 30-37" xr:uid="{0ED0E44A-1B5D-4C68-866B-7338D7BE4E91}"/>
    <hyperlink ref="I130:M130" r:id="rId95" display="2026 Annual Report, Climate and nature-related financial disclosures, pg. 30-37" xr:uid="{E1111CCD-1F7B-4D1B-9C57-0DA429F786E7}"/>
    <hyperlink ref="I150" r:id="rId96" display="https://www.cromwellpropertygroup.com/sustainability/reports" xr:uid="{CB9CB002-DC86-403B-8C8C-6F5D84872150}"/>
    <hyperlink ref="I150:M150" r:id="rId97" display="2026 Annual Report, Waste management and circular economy, p 28" xr:uid="{1294171F-2F8D-4D75-982B-FB2B57ACD5DD}"/>
    <hyperlink ref="I170" r:id="rId98" display="https://www.cromwellpropertygroup.com/sustainability/reports" xr:uid="{42D2C0C2-EF73-4CD8-BEB6-04D5AB1CE834}"/>
    <hyperlink ref="I170:M170" r:id="rId99" display="2026 Annual Report, Health and safety, pg. 39" xr:uid="{1ADEEEE7-285D-49D8-BA33-A2D3469A6CA2}"/>
    <hyperlink ref="I171" r:id="rId100" display="https://www.cromwellpropertygroup.com/sustainability/reports" xr:uid="{1DD61C7A-BA8C-4B74-84C5-C20AED3CB6C6}"/>
    <hyperlink ref="I171:M171" r:id="rId101" display="2026 Annual Report, Health and safety, pg. 39" xr:uid="{7828F91C-9540-4AC9-ADC8-C6AACD2676C6}"/>
    <hyperlink ref="I172" r:id="rId102" display="https://www.cromwellpropertygroup.com/sustainability/reports" xr:uid="{6A7287E9-1D23-4DAD-B7FD-C0F31266494A}"/>
    <hyperlink ref="I172:M172" r:id="rId103" display="2026 Annual Report, Health and safety, pg. 39" xr:uid="{EE9EC415-95B9-4819-BF00-81A1276E98E6}"/>
    <hyperlink ref="I175" r:id="rId104" display="https://www.cromwellpropertygroup.com/sustainability/reports" xr:uid="{0C880558-7E92-4D7A-B079-BDABA1073293}"/>
    <hyperlink ref="I175:M175" r:id="rId105" display="2026 Annual Report, Health and safety, pg. 39" xr:uid="{3CB47D2A-98B1-41A0-BC00-E58ACAEF2590}"/>
    <hyperlink ref="I176" r:id="rId106" display="https://www.cromwellpropertygroup.com/sustainability/reports" xr:uid="{BBF81C4A-C608-4281-B8B8-7922C1FC907A}"/>
    <hyperlink ref="I176:M176" r:id="rId107" display="2026 Annual Report, Health and safety, pg. 39" xr:uid="{73397B1F-C250-43F7-B355-E01DD012598F}"/>
    <hyperlink ref="I177" r:id="rId108" display="https://www.cromwellpropertygroup.com/sustainability/reports" xr:uid="{289503CF-E7A5-4BB8-9518-E6F637D51F63}"/>
    <hyperlink ref="I177:M177" r:id="rId109" display="2026 Annual Report, Health and safety, pg. 39" xr:uid="{4695B443-7830-4498-ABDA-78D51889E0EB}"/>
    <hyperlink ref="I187" r:id="rId110" display="https://www.cromwellpropertygroup.com/sustainability/reports" xr:uid="{47D19F9B-8EC5-4F1B-A114-9E58A401884E}"/>
    <hyperlink ref="I187:M187" r:id="rId111" display="2026 Annual Report, Engaged and capable workforce, pg. 38-39" xr:uid="{5CDC5D1C-3B16-4564-B812-78DE6F5E0034}"/>
    <hyperlink ref="I193" r:id="rId112" display="https://www.cromwellpropertygroup.com/sustainability/reports" xr:uid="{2753979C-E4CD-455D-8849-89E9DFA14183}"/>
    <hyperlink ref="I193:M193" r:id="rId113" display="2026 Annual Report, Diversity, equity and inclusion, pg. 38, Engaged and capable workforce, pg. 38-39" xr:uid="{931F99CC-B0D7-4172-9C08-AD6B94CE3E67}"/>
    <hyperlink ref="I209" r:id="rId114" display="https://www.cromwellpropertygroup.com/sustainability/reports" xr:uid="{05C1D0D6-A35E-40D0-986F-39E2629E58AE}"/>
    <hyperlink ref="I209:M209" r:id="rId115" display="2026 Annual Report, Diversity, equity and inclusion, pg. 38, Engaged and capable workforce, pg. 38-39" xr:uid="{56FD28C9-E454-4940-A25B-A9A1C7048DAD}"/>
    <hyperlink ref="I226" r:id="rId116" display="https://www.cromwellpropertygroup.com/sustainability/reports" xr:uid="{3898F1A7-49CE-4F65-A403-005FD2855230}"/>
    <hyperlink ref="I226:M226" r:id="rId117" display="2026 Annual Report, Community conscious, pg. 41" xr:uid="{ED26018E-07EB-4E9E-BEA8-EDF0BFF58263}"/>
    <hyperlink ref="I227" r:id="rId118" display="https://www.cromwellpropertygroup.com/sustainability/reports" xr:uid="{B18180EE-B21B-4043-9B27-2A77A1799BFC}"/>
    <hyperlink ref="I227:M227" r:id="rId119" display="2026 Annual Report, Community conscious, pg. 41" xr:uid="{6643A0FD-696B-474E-8F76-B0164A7BABB9}"/>
    <hyperlink ref="I235:M235" r:id="rId120" display="FY26 Modern slavery statement" xr:uid="{3F5D40A1-EC75-4202-B273-886B5B196621}"/>
    <hyperlink ref="I249" r:id="rId121" display="https://www.cromwellpropertygroup.com/sustainability/reports" xr:uid="{BE57B385-554D-4FF0-A499-690E37E6CC98}"/>
    <hyperlink ref="I249:M249" r:id="rId122" display="2026 Annual Report, Health and safety, pg. 39" xr:uid="{75617F2C-AFE5-467B-B7B7-E7F720A44C26}"/>
    <hyperlink ref="I250" r:id="rId123" display="https://www.cromwellpropertygroup.com/sustainability/reports" xr:uid="{9981B1E9-ECFA-4A5F-8366-0E058CB90857}"/>
    <hyperlink ref="I250:M250" r:id="rId124" display="2026 Annual Report, Health and safety, pg. 39" xr:uid="{FFDE0826-A710-4D75-86E5-E22443ED4FCB}"/>
    <hyperlink ref="I52:M52" r:id="rId125" display="ESG Policy (2026 version)" xr:uid="{D9F16415-481B-4792-AE6A-4FFFC5E36766}"/>
    <hyperlink ref="I48:M48" r:id="rId126" display="ESG Policy (2026 version)" xr:uid="{E1531249-0052-4EA4-A2DB-CC23EA3D2468}"/>
    <hyperlink ref="I127:M127" r:id="rId127" display="Website: Industrial portfolio (managed)" xr:uid="{4D4549FD-451F-4F99-917C-E4B66DF7589A}"/>
    <hyperlink ref="I128:M128" r:id="rId128" display="Website: Development Portfolio" xr:uid="{9D72DE8B-8D49-4145-A079-EA1246326F8C}"/>
    <hyperlink ref="I225:M225" r:id="rId129" display="ESG Policy (2026 version)" xr:uid="{5E33E4F4-B20A-4770-B30D-D5B64C0B2D51}"/>
    <hyperlink ref="I90:M90" r:id="rId130" display="Australian Tax Transparency Report 2025, sections Cromwell's Tax Profile (p. 5) and Australian Tax Contribution Statement (p. 11)" xr:uid="{2B9B7A38-8A18-4A47-83A0-4A1684F027CF}"/>
    <hyperlink ref="I218:M218" r:id="rId131" display="ESG Policy (2026 version)" xr:uid="{08B63577-2996-40F9-BE9F-6D0F6A7DF47A}"/>
    <hyperlink ref="I194:M194" r:id="rId132" display="Website: About - Corporate Governance - Code of conduct; Supplier code of conduct" xr:uid="{352117F6-2E62-4F1E-9189-F1B1A1CDF50D}"/>
    <hyperlink ref="I203:M203" r:id="rId133" display="Website: About - Corporate Governance - Code of conduct; Supplier code of conduct" xr:uid="{A9611C38-32AA-4CD6-8805-6103EAD52E1A}"/>
    <hyperlink ref="I86:M86" r:id="rId134" display="Australian Tax Transparency Report 2025, section Chief Financial Officer Statement (p. 3)" xr:uid="{54F66958-1AC6-4EF4-95C9-8DBD8DCF295D}"/>
  </hyperlinks>
  <pageMargins left="0.25" right="0.25" top="0.75" bottom="0.75" header="0.3" footer="0.3"/>
  <pageSetup paperSize="9" scale="77" fitToHeight="0" orientation="landscape" r:id="rId135"/>
  <drawing r:id="rId13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190ce41-01f8-4e6f-88a3-c851cd02e5e6">
      <UserInfo>
        <DisplayName>Julian Bond</DisplayName>
        <AccountId>166</AccountId>
        <AccountType/>
      </UserInfo>
      <UserInfo>
        <DisplayName>Rebecca Quade</DisplayName>
        <AccountId>165</AccountId>
        <AccountType/>
      </UserInfo>
    </SharedWithUsers>
    <TaxCatchAll xmlns="a190ce41-01f8-4e6f-88a3-c851cd02e5e6" xsi:nil="true"/>
    <lcf76f155ced4ddcb4097134ff3c332f xmlns="5816c23a-249a-47e0-877d-e583fb7174c4">
      <Terms xmlns="http://schemas.microsoft.com/office/infopath/2007/PartnerControls"/>
    </lcf76f155ced4ddcb4097134ff3c332f>
    <iManageAuthor xmlns="5816c23a-249a-47e0-877d-e583fb7174c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EF4BBD9EFE374FBE000D2498061EE1" ma:contentTypeVersion="18" ma:contentTypeDescription="Create a new document." ma:contentTypeScope="" ma:versionID="e8cf71b68e7ac3f0b8bbd4d3453ccb73">
  <xsd:schema xmlns:xsd="http://www.w3.org/2001/XMLSchema" xmlns:xs="http://www.w3.org/2001/XMLSchema" xmlns:p="http://schemas.microsoft.com/office/2006/metadata/properties" xmlns:ns1="http://schemas.microsoft.com/sharepoint/v3" xmlns:ns2="a190ce41-01f8-4e6f-88a3-c851cd02e5e6" xmlns:ns3="5816c23a-249a-47e0-877d-e583fb7174c4" targetNamespace="http://schemas.microsoft.com/office/2006/metadata/properties" ma:root="true" ma:fieldsID="6f4b0a2b6634504bac6d8a4a242bca4c" ns1:_="" ns2:_="" ns3:_="">
    <xsd:import namespace="http://schemas.microsoft.com/sharepoint/v3"/>
    <xsd:import namespace="a190ce41-01f8-4e6f-88a3-c851cd02e5e6"/>
    <xsd:import namespace="5816c23a-249a-47e0-877d-e583fb7174c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SearchProperties" minOccurs="0"/>
                <xsd:element ref="ns3:iManageAuthor" minOccurs="0"/>
                <xsd:element ref="ns3:MediaServiceLocation" minOccurs="0"/>
                <xsd:element ref="ns1:_ip_UnifiedCompliancePolicyProperties" minOccurs="0"/>
                <xsd:element ref="ns1:_ip_UnifiedCompliancePolicyUIAc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90ce41-01f8-4e6f-88a3-c851cd02e5e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ab095bf-3731-4f37-8f36-ea24696c1f8d}" ma:internalName="TaxCatchAll" ma:showField="CatchAllData" ma:web="a190ce41-01f8-4e6f-88a3-c851cd02e5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16c23a-249a-47e0-877d-e583fb7174c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517d46-b045-461c-b584-12449115f4f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iManageAuthor" ma:index="21" nillable="true" ma:displayName="iManageAuthor" ma:format="Dropdown" ma:internalName="iManageAuthor">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60CA0C-C7B8-4ADC-8ED9-39102DEE7984}"/>
</file>

<file path=customXml/itemProps2.xml><?xml version="1.0" encoding="utf-8"?>
<ds:datastoreItem xmlns:ds="http://schemas.openxmlformats.org/officeDocument/2006/customXml" ds:itemID="{186B6079-21FA-4536-B6B2-1F23F0AE90D7}"/>
</file>

<file path=customXml/itemProps3.xml><?xml version="1.0" encoding="utf-8"?>
<ds:datastoreItem xmlns:ds="http://schemas.openxmlformats.org/officeDocument/2006/customXml" ds:itemID="{BC05ABAF-4EB1-4C0E-82D1-8FDF385582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Johnstone</dc:creator>
  <cp:keywords/>
  <dc:description/>
  <cp:lastModifiedBy/>
  <cp:revision/>
  <dcterms:created xsi:type="dcterms:W3CDTF">2020-04-23T05:35:46Z</dcterms:created>
  <dcterms:modified xsi:type="dcterms:W3CDTF">2026-08-26T06:31:58Z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0x010100AEEF4BBD9EFE374FBE000D2498061EE1</vt:lpwstr>
  </property>
  <property fmtid="{D5CDD505-2E9C-101B-9397-08002B2CF9AE}" pid="3" name="MediaServiceImageTags">
    <vt:lpwstr/>
  </property>
  <property fmtid="{D5CDD505-2E9C-101B-9397-08002B2CF9AE}" pid="4" name="MSIP_Label_cdb59bb0-0259-4555-a40c-8e585c0603f7_Enabled">
    <vt:lpwstr>true</vt:lpwstr>
  </property>
  <property fmtid="{D5CDD505-2E9C-101B-9397-08002B2CF9AE}" pid="5" name="MSIP_Label_cdb59bb0-0259-4555-a40c-8e585c0603f7_SetDate">
    <vt:lpwstr>2026-08-18T05:37:28Z</vt:lpwstr>
  </property>
  <property fmtid="{D5CDD505-2E9C-101B-9397-08002B2CF9AE}" pid="6" name="MSIP_Label_cdb59bb0-0259-4555-a40c-8e585c0603f7_Method">
    <vt:lpwstr>Standard</vt:lpwstr>
  </property>
  <property fmtid="{D5CDD505-2E9C-101B-9397-08002B2CF9AE}" pid="7" name="MSIP_Label_cdb59bb0-0259-4555-a40c-8e585c0603f7_Name">
    <vt:lpwstr>1 - Cromwell private</vt:lpwstr>
  </property>
  <property fmtid="{D5CDD505-2E9C-101B-9397-08002B2CF9AE}" pid="8" name="MSIP_Label_cdb59bb0-0259-4555-a40c-8e585c0603f7_SiteId">
    <vt:lpwstr>17329a0b-cf56-4ec9-a849-de4f5206055e</vt:lpwstr>
  </property>
  <property fmtid="{D5CDD505-2E9C-101B-9397-08002B2CF9AE}" pid="9" name="MSIP_Label_cdb59bb0-0259-4555-a40c-8e585c0603f7_ActionId">
    <vt:lpwstr>e0d29d9c-501a-4c12-88e0-647f2716d1ab</vt:lpwstr>
  </property>
  <property fmtid="{D5CDD505-2E9C-101B-9397-08002B2CF9AE}" pid="10" name="MSIP_Label_cdb59bb0-0259-4555-a40c-8e585c0603f7_ContentBits">
    <vt:lpwstr>0</vt:lpwstr>
  </property>
</Properties>
</file>